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ED30B74C-D2D3-4B84-B4A4-72DB42F85D09}" xr6:coauthVersionLast="47" xr6:coauthVersionMax="47" xr10:uidLastSave="{00000000-0000-0000-0000-000000000000}"/>
  <bookViews>
    <workbookView xWindow="-21720" yWindow="660" windowWidth="21840" windowHeight="13020" tabRatio="1000" activeTab="1" xr2:uid="{4A20DC07-6E2E-47FE-82CB-224C77B55D0D}"/>
  </bookViews>
  <sheets>
    <sheet name="Pendentes" sheetId="29" r:id="rId1"/>
    <sheet name="2026" sheetId="1" r:id="rId2"/>
    <sheet name="Metas Quadro" sheetId="12" r:id="rId3"/>
    <sheet name="QtdeMetas" sheetId="4" r:id="rId4"/>
    <sheet name="KPI" sheetId="17" r:id="rId5"/>
    <sheet name="Forecast" sheetId="9" r:id="rId6"/>
    <sheet name="||" sheetId="13" r:id="rId7"/>
    <sheet name="KPI-Metas" sheetId="22" r:id="rId8"/>
    <sheet name="FU - Vendas2026-fev" sheetId="21" r:id="rId9"/>
    <sheet name="FU - Vendas2026-jan" sheetId="14" r:id="rId10"/>
    <sheet name="AnaliseT1" sheetId="6" r:id="rId11"/>
    <sheet name="Resumo de Vendas" sheetId="3" r:id="rId12"/>
    <sheet name="2025" sheetId="2" r:id="rId13"/>
    <sheet name="Comissao Pagas" sheetId="16" r:id="rId14"/>
    <sheet name="opportunity_12_01_2026_22_48_52" sheetId="8" state="hidden" r:id="rId15"/>
    <sheet name="after_sale_12_01_2026_23_39_32" sheetId="11" state="hidden" r:id="rId16"/>
    <sheet name="posvenda" sheetId="19" r:id="rId17"/>
    <sheet name="oportunidade" sheetId="20" r:id="rId18"/>
    <sheet name="325-oportunidade" sheetId="24" r:id="rId19"/>
    <sheet name="pos" sheetId="28"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7" r:id="rId22"/>
    <pivotCache cacheId="8" r:id="rId23"/>
    <pivotCache cacheId="9" r:id="rId24"/>
    <pivotCache cacheId="10" r:id="rId25"/>
    <pivotCache cacheId="11" r:id="rId26"/>
    <pivotCache cacheId="12" r:id="rId27"/>
    <pivotCache cacheId="13"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4" i="1" l="1"/>
  <c r="N194" i="1" s="1"/>
  <c r="L193" i="1"/>
  <c r="L192" i="1"/>
  <c r="I193" i="1"/>
  <c r="I192" i="1"/>
  <c r="I191" i="1"/>
  <c r="C24" i="12"/>
  <c r="D24" i="12" s="1"/>
  <c r="B24" i="12"/>
  <c r="O194" i="1" l="1"/>
  <c r="J194" i="1"/>
  <c r="O192" i="1"/>
  <c r="O193" i="1"/>
  <c r="J192" i="1"/>
  <c r="J193" i="1"/>
  <c r="N192" i="1"/>
  <c r="N193" i="1"/>
  <c r="L5" i="29"/>
  <c r="I5" i="29"/>
  <c r="L4" i="29"/>
  <c r="I4" i="29"/>
  <c r="O3" i="29"/>
  <c r="N3" i="29"/>
  <c r="L3" i="29"/>
  <c r="J3" i="29"/>
  <c r="I3" i="29"/>
  <c r="O2" i="29"/>
  <c r="N2" i="29"/>
  <c r="L2" i="29"/>
  <c r="J2" i="29"/>
  <c r="I2" i="29"/>
  <c r="L191" i="1"/>
  <c r="N191" i="1"/>
  <c r="I190" i="1"/>
  <c r="O191" i="1" l="1"/>
  <c r="J191" i="1"/>
  <c r="N190" i="1" l="1"/>
  <c r="L190" i="1"/>
  <c r="O190" i="1" s="1"/>
  <c r="J190" i="1"/>
  <c r="L189" i="1" l="1"/>
  <c r="I189" i="1"/>
  <c r="N189" i="1" s="1"/>
  <c r="L188" i="1"/>
  <c r="I188" i="1"/>
  <c r="O188" i="1" l="1"/>
  <c r="J189" i="1"/>
  <c r="J188" i="1"/>
  <c r="O189" i="1"/>
  <c r="N188" i="1"/>
  <c r="L187" i="1"/>
  <c r="I187" i="1"/>
  <c r="O187" i="1" l="1"/>
  <c r="J187" i="1"/>
  <c r="N187" i="1"/>
  <c r="L186" i="1"/>
  <c r="L185" i="1"/>
  <c r="L184" i="1"/>
  <c r="L183" i="1"/>
  <c r="L182" i="1"/>
  <c r="L181" i="1"/>
  <c r="L180" i="1"/>
  <c r="I180" i="1"/>
  <c r="J180" i="1" s="1"/>
  <c r="I181" i="1"/>
  <c r="N181" i="1" s="1"/>
  <c r="I182" i="1"/>
  <c r="I183" i="1"/>
  <c r="N183" i="1" s="1"/>
  <c r="I184" i="1"/>
  <c r="N184" i="1" s="1"/>
  <c r="I185" i="1"/>
  <c r="I186" i="1"/>
  <c r="N186" i="1" s="1"/>
  <c r="J183" i="1" l="1"/>
  <c r="O182" i="1"/>
  <c r="O185" i="1"/>
  <c r="J184" i="1"/>
  <c r="J182" i="1"/>
  <c r="O183" i="1"/>
  <c r="J181" i="1"/>
  <c r="N180" i="1"/>
  <c r="N182" i="1"/>
  <c r="J185" i="1"/>
  <c r="O184" i="1"/>
  <c r="O186" i="1"/>
  <c r="O180" i="1"/>
  <c r="N185" i="1"/>
  <c r="O181" i="1"/>
  <c r="J186" i="1"/>
  <c r="C28" i="12" l="1"/>
  <c r="D28" i="12" s="1"/>
  <c r="B28" i="12"/>
  <c r="C29" i="12"/>
  <c r="D29" i="12" s="1"/>
  <c r="B29" i="12"/>
  <c r="B25" i="12"/>
  <c r="L179" i="1" l="1"/>
  <c r="L178" i="1"/>
  <c r="I179" i="1"/>
  <c r="I178" i="1"/>
  <c r="N178" i="1" s="1"/>
  <c r="O179" i="1" l="1"/>
  <c r="J179" i="1"/>
  <c r="N179" i="1"/>
  <c r="J178" i="1"/>
  <c r="O178" i="1"/>
  <c r="L176" i="1"/>
  <c r="L177" i="1"/>
  <c r="I176" i="1"/>
  <c r="I177" i="1"/>
  <c r="L173" i="1"/>
  <c r="L174" i="1"/>
  <c r="L175" i="1"/>
  <c r="I173" i="1"/>
  <c r="I174" i="1"/>
  <c r="N174" i="1" s="1"/>
  <c r="I175" i="1"/>
  <c r="J175" i="1" s="1"/>
  <c r="AB38" i="4"/>
  <c r="AB39" i="4"/>
  <c r="AC38" i="4"/>
  <c r="C25" i="12"/>
  <c r="T52" i="4" s="1"/>
  <c r="AC52" i="4" s="1"/>
  <c r="AC41" i="4"/>
  <c r="AC47" i="4"/>
  <c r="AB47" i="4"/>
  <c r="AB49" i="4"/>
  <c r="U53" i="4"/>
  <c r="U52" i="4"/>
  <c r="U51" i="4"/>
  <c r="U50" i="4"/>
  <c r="S53" i="4"/>
  <c r="AB53" i="4" s="1"/>
  <c r="S52" i="4"/>
  <c r="AB52" i="4" s="1"/>
  <c r="S51" i="4"/>
  <c r="AB51" i="4" s="1"/>
  <c r="D18" i="12"/>
  <c r="D17" i="12"/>
  <c r="S50" i="4"/>
  <c r="AB50" i="4" s="1"/>
  <c r="C1033" i="16"/>
  <c r="C1032" i="16"/>
  <c r="C1031" i="16"/>
  <c r="C1036" i="16"/>
  <c r="C1035" i="16"/>
  <c r="C1034" i="16"/>
  <c r="C1037" i="16"/>
  <c r="C1038" i="16"/>
  <c r="L172" i="1"/>
  <c r="I172" i="1"/>
  <c r="J172" i="1" s="1"/>
  <c r="L171" i="1"/>
  <c r="I171" i="1"/>
  <c r="N171" i="1" s="1"/>
  <c r="O177" i="1" l="1"/>
  <c r="O176" i="1"/>
  <c r="J177" i="1"/>
  <c r="J176" i="1"/>
  <c r="N177" i="1"/>
  <c r="N176" i="1"/>
  <c r="O174" i="1"/>
  <c r="O173" i="1"/>
  <c r="J174" i="1"/>
  <c r="O175" i="1"/>
  <c r="N173" i="1"/>
  <c r="N175" i="1"/>
  <c r="J173" i="1"/>
  <c r="T53" i="4"/>
  <c r="AC53" i="4" s="1"/>
  <c r="T50" i="4"/>
  <c r="AC50" i="4" s="1"/>
  <c r="T51" i="4"/>
  <c r="AC51" i="4" s="1"/>
  <c r="N172" i="1"/>
  <c r="O172" i="1"/>
  <c r="O171" i="1"/>
  <c r="J171" i="1"/>
  <c r="L170" i="1"/>
  <c r="I170" i="1"/>
  <c r="O170" i="1" l="1"/>
  <c r="N170" i="1"/>
  <c r="J170" i="1"/>
  <c r="L169" i="1"/>
  <c r="I169" i="1"/>
  <c r="L168" i="1"/>
  <c r="L167" i="1"/>
  <c r="O169" i="1" l="1"/>
  <c r="J169" i="1"/>
  <c r="N169" i="1"/>
  <c r="I168" i="1"/>
  <c r="I167" i="1"/>
  <c r="N167" i="1" l="1"/>
  <c r="O167" i="1"/>
  <c r="J167" i="1"/>
  <c r="N168" i="1"/>
  <c r="J168" i="1"/>
  <c r="O168" i="1"/>
  <c r="I166" i="1"/>
  <c r="O166"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6" i="1" l="1"/>
  <c r="N166"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51" i="1"/>
  <c r="I151" i="1"/>
  <c r="L150" i="1"/>
  <c r="I150" i="1"/>
  <c r="J150" i="1" s="1"/>
  <c r="J154" i="1" l="1"/>
  <c r="N154" i="1"/>
  <c r="J155" i="1"/>
  <c r="O155" i="1"/>
  <c r="O153" i="1"/>
  <c r="J153" i="1"/>
  <c r="N153" i="1"/>
  <c r="O152" i="1"/>
  <c r="J152" i="1"/>
  <c r="N152" i="1"/>
  <c r="O151" i="1"/>
  <c r="J151" i="1"/>
  <c r="N151" i="1"/>
  <c r="N150" i="1"/>
  <c r="O150" i="1"/>
  <c r="I149" i="1"/>
  <c r="O149" i="1" s="1"/>
  <c r="AC44" i="4"/>
  <c r="AB44" i="4"/>
  <c r="AB46" i="4"/>
  <c r="AB48" i="4"/>
  <c r="AC49" i="4"/>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H16" i="16"/>
  <c r="M9" i="16"/>
  <c r="J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195" i="1"/>
  <c r="G195"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O4" i="29" l="1"/>
  <c r="N4" i="29"/>
  <c r="J4" i="29"/>
  <c r="J5" i="29"/>
  <c r="O5" i="29"/>
  <c r="N5" i="29"/>
  <c r="I195" i="1"/>
  <c r="J41" i="1"/>
  <c r="J195" i="1" s="1"/>
  <c r="O41" i="1"/>
  <c r="N5" i="1"/>
  <c r="N6" i="1"/>
  <c r="D13" i="12"/>
  <c r="N7" i="1"/>
  <c r="N4" i="1"/>
  <c r="N8" i="1"/>
  <c r="D8" i="12"/>
  <c r="D4" i="12"/>
  <c r="N41" i="1"/>
  <c r="D5" i="12"/>
  <c r="O9" i="1"/>
  <c r="O4" i="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195" i="1" l="1"/>
  <c r="O195" i="1"/>
  <c r="D14" i="12"/>
  <c r="M473" i="2"/>
  <c r="M152" i="2"/>
  <c r="N152" i="2"/>
  <c r="N473" i="2" s="1"/>
  <c r="EE23" i="22" l="1"/>
  <c r="DN28" i="22"/>
  <c r="CX30"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<sst xmlns="http://schemas.openxmlformats.org/spreadsheetml/2006/main" count="100850" uniqueCount="6556">
  <si>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</si>
  <si>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</si>
  <si>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</si>
  <si>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</si>
  <si>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</si>
  <si>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</si>
  <si>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</si>
  <si>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</si>
  <si>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</si>
  <si>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</si>
  <si>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</si>
  <si>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</si>
  <si>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</si>
  <si>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</si>
  <si>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</si>
  <si>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</si>
  <si>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</si>
  <si>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</si>
  <si>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</si>
  <si>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</si>
  <si>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</si>
  <si>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</si>
  <si>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</si>
  <si>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</si>
  <si>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</si>
  <si>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</si>
  <si>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</si>
  <si>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</si>
  <si>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</si>
  <si>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</si>
  <si>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</si>
  <si>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</si>
  <si>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</si>
  <si>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</si>
  <si>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</si>
  <si>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</si>
  <si>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</si>
  <si>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</si>
  <si>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</si>
  <si>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</si>
  <si>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</si>
  <si>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</si>
  <si>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</si>
  <si>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</si>
  <si>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</si>
  <si>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</si>
  <si>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</si>
  <si>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</si>
  <si>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</si>
  <si>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</si>
  <si>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</si>
  <si>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</si>
  <si>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</si>
  <si>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</si>
  <si>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</si>
  <si>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</si>
  <si>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</si>
  <si>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</si>
  <si>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</si>
  <si>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</si>
  <si>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</si>
  <si>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</si>
  <si>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</si>
  <si>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</si>
  <si>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</si>
  <si>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</si>
  <si>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</si>
  <si>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</si>
  <si>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</si>
  <si>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</si>
  <si>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</si>
  <si>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</si>
  <si>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</si>
  <si>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</si>
  <si>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</si>
  <si>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</si>
  <si>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</si>
  <si>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</si>
  <si>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</si>
  <si>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</si>
  <si>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</si>
  <si>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</si>
  <si>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</si>
  <si>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</si>
  <si>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</si>
  <si>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</si>
  <si>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</si>
  <si>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</si>
  <si>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</si>
  <si>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</si>
  <si>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</si>
  <si>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</si>
  <si>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</si>
  <si>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</si>
  <si>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</si>
  <si>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</si>
  <si>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</si>
  <si>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</si>
  <si>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</si>
  <si>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</si>
  <si>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</si>
  <si>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</si>
  <si>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</si>
  <si>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</si>
  <si>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</si>
  <si>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</si>
  <si>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</si>
  <si>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</si>
  <si>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</si>
  <si>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</si>
  <si>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</si>
  <si>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</si>
  <si>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</si>
  <si>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</si>
  <si>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</si>
  <si>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</si>
  <si>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</si>
  <si>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</si>
  <si>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</si>
  <si>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</si>
  <si>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</si>
  <si>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</si>
  <si>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</si>
  <si>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</si>
  <si>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</si>
  <si>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</si>
  <si>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</si>
  <si>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</si>
  <si>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</si>
  <si>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</si>
  <si>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</si>
  <si>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</si>
  <si>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</si>
  <si>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</si>
  <si>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</si>
  <si>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</si>
  <si>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</si>
  <si>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</si>
  <si>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</si>
  <si>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</si>
  <si>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</si>
  <si>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</si>
  <si>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</si>
  <si>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</si>
  <si>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</si>
  <si>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</si>
  <si>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</si>
  <si>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</si>
  <si>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</si>
  <si>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</si>
  <si>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</si>
  <si>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</si>
  <si>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</si>
  <si>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</si>
  <si>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</si>
  <si>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</si>
  <si>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</si>
  <si>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</si>
  <si>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</si>
  <si>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</si>
  <si>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</si>
  <si>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</si>
  <si>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</si>
  <si>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</si>
  <si>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</si>
  <si>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</si>
  <si>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</si>
  <si>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</si>
  <si>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</si>
  <si>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</si>
  <si>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</si>
  <si>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</si>
  <si>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</si>
  <si>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</si>
  <si>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</si>
  <si>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</si>
  <si>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</si>
  <si>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</si>
  <si>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</si>
  <si>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</si>
  <si>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</si>
  <si>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</si>
  <si>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</si>
  <si>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</si>
  <si>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</si>
  <si>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</si>
  <si>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</si>
  <si>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</si>
  <si>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</si>
  <si>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</si>
  <si>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</si>
  <si>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</si>
  <si>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</si>
  <si>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</si>
  <si>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</si>
  <si>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</si>
  <si>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</si>
  <si>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</si>
  <si>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</si>
  <si>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</si>
  <si>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</si>
  <si>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</si>
  <si>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</si>
  <si>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</si>
  <si>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</si>
  <si>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</si>
  <si>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</si>
  <si>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</si>
  <si>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</si>
  <si>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</si>
  <si>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</si>
  <si>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</si>
  <si>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</si>
  <si>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</si>
  <si>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</si>
  <si>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</si>
  <si>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</si>
  <si>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</si>
  <si>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</si>
  <si>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</si>
  <si>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</si>
  <si>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</si>
  <si>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</si>
  <si>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</si>
  <si>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</si>
  <si>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</si>
  <si>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</si>
  <si>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</si>
  <si>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</si>
  <si>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</si>
  <si>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</si>
  <si>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</si>
  <si>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</si>
  <si>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</si>
  <si>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</si>
  <si>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</si>
  <si>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</si>
  <si>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</si>
  <si>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</si>
  <si>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</si>
  <si>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</si>
  <si>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</si>
  <si>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</si>
  <si>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</si>
  <si>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</si>
  <si>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</si>
  <si>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</si>
  <si>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</si>
  <si>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</si>
  <si>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</si>
  <si>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</si>
  <si>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</si>
  <si>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</si>
  <si>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</si>
  <si>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</si>
  <si>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</si>
  <si>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</si>
  <si>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</si>
  <si>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</si>
  <si>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</si>
  <si>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</si>
  <si>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</si>
  <si>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</si>
  <si>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</si>
  <si>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</si>
  <si>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</si>
  <si>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</si>
  <si>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</si>
  <si>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</si>
  <si>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</si>
  <si>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</si>
  <si>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</si>
  <si>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</si>
  <si>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</si>
  <si>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</si>
  <si>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</si>
  <si>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</si>
  <si>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</si>
  <si>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</si>
  <si>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</si>
  <si>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</si>
  <si>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</si>
  <si>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</si>
  <si>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</si>
  <si>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</si>
  <si>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</si>
  <si>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</si>
  <si>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</si>
  <si>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</si>
  <si>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</si>
  <si>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</si>
  <si>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</si>
  <si>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</si>
  <si>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</si>
  <si>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</si>
  <si>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</si>
  <si>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</si>
  <si>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</si>
  <si>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</si>
  <si>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</si>
  <si>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</si>
  <si>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</si>
  <si>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</si>
  <si>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</si>
  <si>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</si>
  <si>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</si>
  <si>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</si>
  <si>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</si>
  <si>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</si>
  <si>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</si>
  <si>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</si>
  <si>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</si>
  <si>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</si>
  <si>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</si>
  <si>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</si>
  <si>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</si>
  <si>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</si>
  <si>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</si>
  <si>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</si>
  <si>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</si>
  <si>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</si>
  <si>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</si>
  <si>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</si>
  <si>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</si>
  <si>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</si>
  <si>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</si>
  <si>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</si>
  <si>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</si>
  <si>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</si>
  <si>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</si>
  <si>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</si>
  <si>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</si>
  <si>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</si>
  <si>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</si>
  <si>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</si>
  <si>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</si>
  <si>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</si>
  <si>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</si>
  <si>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</si>
  <si>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</si>
  <si>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</si>
  <si>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</si>
  <si>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</si>
  <si>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</si>
  <si>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</si>
  <si>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</si>
  <si>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</si>
  <si>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</si>
  <si>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</si>
  <si>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</si>
  <si>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</si>
  <si>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</si>
  <si>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</si>
  <si>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</si>
  <si>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</si>
  <si>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</si>
  <si>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</si>
  <si>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</si>
  <si>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</si>
  <si>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</si>
  <si>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</si>
  <si>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</si>
  <si>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</si>
  <si>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</si>
  <si>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</si>
  <si>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</si>
  <si>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</si>
  <si>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</si>
  <si>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</si>
  <si>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</si>
  <si>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</si>
  <si>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</si>
  <si>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</si>
  <si>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</si>
  <si>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</si>
  <si>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</si>
  <si>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</si>
  <si>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</si>
  <si>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</si>
  <si>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</si>
  <si>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</si>
  <si>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</si>
  <si>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</si>
  <si>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</si>
  <si>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</si>
  <si>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</si>
  <si>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</si>
  <si>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</si>
  <si>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</si>
  <si>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</si>
  <si>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</si>
  <si>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</si>
  <si>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</si>
  <si>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</si>
  <si>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</si>
  <si>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</si>
  <si>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</si>
  <si>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</si>
  <si>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</si>
  <si>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</si>
  <si>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</si>
  <si>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</si>
  <si>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</si>
  <si>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</si>
  <si>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</si>
  <si>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</si>
  <si>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</si>
  <si>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</si>
  <si>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</si>
  <si>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</si>
  <si>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</si>
  <si>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</si>
  <si>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</si>
  <si>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</si>
  <si>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</si>
  <si>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</si>
  <si>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</si>
  <si>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</si>
  <si>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</si>
  <si>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</si>
  <si>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</si>
  <si>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</si>
  <si>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</si>
  <si>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</si>
  <si>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</si>
  <si>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</si>
  <si>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</si>
  <si>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</si>
  <si>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</si>
  <si>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</si>
  <si>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</si>
  <si>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</si>
  <si>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</si>
  <si>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</si>
  <si>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</si>
  <si>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</si>
  <si>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</si>
  <si>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</si>
  <si>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</si>
  <si>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</si>
  <si>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</si>
  <si>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</si>
  <si>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</si>
  <si>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</si>
  <si>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</si>
  <si>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</si>
  <si>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</si>
  <si>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</si>
  <si>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</si>
  <si>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</si>
  <si>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</si>
  <si>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</si>
  <si>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</si>
  <si>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</si>
  <si>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</si>
  <si>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</si>
  <si>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</si>
  <si>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</si>
  <si>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</si>
  <si>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</si>
  <si>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</si>
  <si>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</si>
  <si>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</si>
  <si>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</si>
  <si>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</si>
  <si>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</si>
  <si>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</si>
  <si>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</si>
  <si>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</si>
  <si>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</si>
  <si>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</si>
  <si>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</si>
  <si>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</si>
  <si>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</si>
  <si>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</si>
  <si>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</si>
  <si>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</si>
  <si>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</si>
  <si>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</si>
  <si>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</si>
  <si>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</si>
  <si>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</si>
  <si>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</si>
  <si>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</si>
  <si>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</si>
  <si>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</si>
  <si>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</si>
  <si>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</si>
  <si>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</si>
  <si>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</si>
  <si>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</si>
  <si>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</si>
  <si>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</si>
  <si>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</si>
  <si>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</si>
  <si>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</si>
  <si>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</si>
  <si>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</si>
  <si>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</si>
  <si>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</si>
  <si>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</si>
  <si>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</si>
  <si>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</si>
  <si>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</si>
  <si>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</si>
  <si>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</si>
  <si>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</si>
  <si>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</si>
  <si>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</si>
  <si>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</si>
  <si>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</si>
  <si>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</si>
  <si>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</si>
  <si>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</si>
  <si>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</si>
  <si>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</si>
  <si>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</si>
  <si>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</si>
  <si>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</si>
  <si>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</si>
  <si>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</si>
  <si>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</si>
  <si>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</si>
  <si>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</si>
  <si>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</si>
  <si>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</si>
  <si>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</si>
  <si>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</si>
  <si>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</si>
  <si>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</si>
  <si>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</si>
  <si>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</si>
  <si>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</si>
  <si>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</si>
  <si>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</si>
  <si>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</si>
  <si>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</si>
  <si>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</si>
  <si>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</si>
  <si>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</si>
  <si>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</si>
  <si>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</si>
  <si>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</si>
  <si>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</si>
  <si>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</si>
  <si>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</si>
  <si>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</si>
  <si>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</si>
  <si>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</si>
  <si>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</si>
  <si>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</si>
  <si>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</si>
  <si>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</si>
  <si>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</si>
  <si>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</si>
  <si>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</si>
  <si>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</si>
  <si>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</si>
  <si>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</si>
  <si>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</si>
  <si>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</si>
  <si>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</si>
  <si>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</si>
  <si>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</si>
  <si>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</si>
  <si>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</si>
  <si>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</si>
  <si>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</si>
  <si>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</si>
  <si>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</si>
  <si>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</si>
  <si>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</si>
  <si>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</si>
  <si>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</si>
  <si>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</si>
  <si>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</si>
  <si>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</si>
  <si>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</si>
  <si>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</si>
  <si>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</si>
  <si>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</si>
  <si>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</si>
  <si>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</si>
  <si>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</si>
  <si>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</si>
  <si>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</si>
  <si>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</si>
  <si>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</si>
  <si>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</si>
  <si>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</si>
  <si>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</si>
  <si>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</si>
  <si>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</si>
  <si>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</si>
  <si>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</si>
  <si>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</si>
  <si>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</si>
  <si>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</si>
  <si>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</si>
  <si>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</si>
  <si>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</si>
  <si>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</si>
  <si>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</si>
  <si>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</si>
  <si>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</si>
  <si>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</si>
  <si>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</si>
  <si>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</si>
  <si>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</si>
  <si>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</si>
  <si>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</si>
  <si>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</si>
  <si>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</si>
  <si>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</si>
  <si>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</si>
  <si>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</si>
  <si>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</si>
  <si>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</si>
  <si>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</si>
  <si>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</si>
  <si>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</si>
  <si>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</si>
  <si>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</si>
  <si>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</si>
  <si>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</si>
  <si>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</si>
  <si>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</si>
  <si>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</si>
  <si>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</si>
  <si>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</si>
  <si>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</si>
  <si>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</si>
  <si>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</si>
  <si>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</si>
  <si>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</si>
  <si>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</si>
  <si>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</si>
  <si>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</si>
  <si>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</si>
  <si>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</si>
  <si>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</si>
  <si>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</si>
  <si>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</si>
  <si>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</si>
  <si>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</si>
  <si>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</si>
  <si>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</si>
  <si>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</si>
  <si>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</si>
  <si>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</si>
  <si>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</si>
  <si>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</si>
  <si>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</si>
  <si>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</si>
  <si>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</si>
  <si>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</si>
  <si>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</si>
  <si>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</si>
  <si>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</si>
  <si>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</si>
  <si>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</si>
  <si>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</si>
  <si>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</si>
  <si>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</si>
  <si>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</si>
  <si>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</si>
  <si>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</si>
  <si>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</si>
  <si>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</si>
  <si>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</si>
  <si>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</si>
  <si>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</si>
  <si>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</si>
  <si>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</si>
  <si>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</si>
  <si>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</si>
  <si>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</si>
  <si>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</si>
  <si>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</si>
  <si>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</si>
  <si>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</si>
  <si>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</si>
  <si>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</si>
  <si>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</si>
  <si>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</si>
  <si>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</si>
  <si>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</si>
  <si>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</si>
  <si>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</si>
  <si>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</si>
  <si>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</si>
  <si>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</si>
  <si>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</si>
  <si>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</si>
  <si>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</si>
  <si>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</si>
  <si>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</si>
  <si>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</si>
  <si>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</si>
  <si>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</si>
  <si>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</si>
  <si>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</si>
  <si>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</si>
  <si>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</si>
  <si>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</si>
  <si>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</si>
  <si>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</si>
  <si>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</si>
  <si>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</si>
  <si>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</si>
  <si>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</si>
  <si>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</si>
  <si>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</si>
  <si>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</si>
  <si>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</si>
  <si>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</si>
  <si>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</si>
  <si>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</si>
  <si>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</si>
  <si>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</si>
  <si>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</si>
  <si>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</si>
  <si>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</si>
  <si>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</si>
  <si>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</si>
  <si>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</si>
  <si>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</si>
  <si>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</si>
  <si>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</si>
  <si>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</si>
  <si>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</si>
  <si>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</si>
  <si>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</si>
  <si>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</si>
  <si>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</si>
  <si>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</si>
  <si>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</si>
  <si>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</si>
  <si>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</si>
  <si>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</si>
  <si>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</si>
  <si>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</si>
  <si>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</si>
  <si>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</si>
  <si>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</si>
  <si>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</si>
  <si>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</si>
  <si>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</si>
  <si>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</si>
  <si>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</si>
  <si>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</si>
  <si>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</si>
  <si>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</si>
  <si>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</si>
  <si>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</si>
  <si>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</si>
  <si>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</si>
  <si>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</si>
  <si>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</si>
  <si>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</si>
  <si>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</si>
  <si>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</si>
  <si>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</si>
  <si>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</si>
  <si>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</si>
  <si>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</si>
  <si>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</si>
  <si>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</si>
  <si>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</si>
  <si>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</si>
  <si>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</si>
  <si>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</si>
  <si>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</si>
  <si>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</si>
  <si>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</si>
  <si>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</si>
  <si>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</si>
  <si>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</si>
  <si>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</si>
  <si>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</si>
  <si>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</si>
  <si>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</si>
  <si>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</si>
  <si>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</si>
  <si>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</si>
  <si>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</si>
  <si>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</si>
  <si>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</si>
  <si>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</si>
  <si>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</si>
  <si>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</si>
  <si>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</si>
  <si>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</si>
  <si>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</si>
  <si>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</si>
  <si>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</si>
  <si>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</si>
  <si>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</si>
  <si>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</si>
  <si>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</si>
  <si>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</si>
  <si>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</si>
  <si>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</si>
  <si>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</si>
  <si>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</si>
  <si>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</si>
  <si>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</si>
  <si>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</si>
  <si>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</si>
  <si>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</si>
  <si>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</si>
  <si>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</si>
  <si>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</si>
  <si>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</si>
  <si>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</si>
  <si>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</si>
  <si>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</si>
  <si>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</si>
  <si>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</si>
  <si>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</si>
  <si>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</si>
  <si>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</si>
  <si>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</si>
  <si>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</si>
  <si>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</si>
  <si>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</si>
  <si>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</si>
  <si>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</si>
  <si>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</si>
  <si>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</si>
  <si>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</si>
  <si>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</si>
  <si>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</si>
  <si>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</si>
  <si>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</si>
  <si>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</si>
  <si>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</si>
  <si>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</si>
  <si>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</si>
  <si>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</si>
  <si>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</si>
  <si>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</si>
  <si>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</si>
  <si>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</si>
  <si>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</si>
  <si>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</si>
  <si>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</si>
  <si>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</si>
  <si>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</si>
  <si>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</si>
  <si>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</si>
  <si>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</si>
  <si>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</si>
  <si>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</si>
  <si>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</si>
  <si>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</si>
  <si>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</si>
  <si>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</si>
  <si>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</si>
  <si>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</si>
  <si>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</si>
  <si>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</si>
  <si>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</si>
  <si>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</si>
  <si>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</si>
  <si>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</si>
  <si>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</si>
  <si>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</si>
  <si>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</si>
  <si>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</si>
  <si>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</si>
  <si>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</si>
  <si>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</si>
  <si>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</si>
  <si>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</si>
  <si>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</si>
  <si>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</si>
  <si>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</si>
  <si>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</si>
  <si>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</si>
  <si>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</si>
  <si>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</si>
  <si>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</si>
  <si>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</si>
  <si>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</si>
  <si>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</si>
  <si>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</si>
  <si>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</si>
  <si>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</si>
  <si>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</si>
  <si>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</si>
  <si>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</si>
  <si>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</si>
  <si>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</si>
  <si>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</si>
  <si>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</si>
  <si>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</si>
  <si>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</si>
  <si>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</si>
  <si>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</si>
  <si>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</si>
  <si>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</si>
  <si>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</si>
  <si>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</si>
  <si>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</si>
  <si>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</si>
  <si>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</si>
  <si>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</si>
  <si>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</si>
  <si>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</si>
  <si>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</si>
  <si>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</si>
  <si>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</si>
  <si>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</si>
  <si>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</si>
  <si>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</si>
  <si>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</si>
  <si>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</si>
  <si>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</si>
  <si>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</si>
  <si>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</si>
  <si>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</si>
  <si>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</si>
  <si>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</si>
  <si>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</si>
  <si>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</si>
  <si>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</si>
  <si>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</si>
  <si>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</si>
  <si>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</si>
  <si>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</si>
  <si>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</si>
  <si>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</si>
  <si>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</si>
  <si>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</si>
  <si>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</si>
  <si>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</si>
  <si>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</si>
  <si>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</si>
  <si>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</si>
  <si>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</si>
  <si>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</si>
  <si>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</si>
  <si>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</si>
  <si>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</si>
  <si>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</si>
  <si>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</si>
  <si>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</si>
  <si>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</si>
  <si>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</si>
  <si>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</si>
  <si>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</si>
  <si>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</si>
  <si>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</si>
  <si>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</si>
  <si>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</si>
  <si>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</si>
  <si>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</si>
  <si>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</si>
  <si>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</si>
  <si>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</si>
  <si>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</si>
  <si>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</si>
  <si>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</si>
  <si>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</si>
  <si>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</si>
  <si>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</si>
  <si>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</si>
  <si>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</si>
  <si>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</si>
  <si>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</si>
  <si>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</si>
  <si>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</si>
  <si>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</si>
  <si>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</si>
  <si>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</si>
  <si>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</si>
  <si>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</si>
  <si>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</si>
  <si>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</si>
  <si>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</si>
  <si>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</si>
  <si>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</si>
  <si>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</si>
  <si>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</si>
  <si>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</si>
  <si>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</si>
  <si>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</si>
  <si>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</si>
  <si>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</si>
  <si>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</si>
  <si>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</si>
  <si>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</si>
  <si>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</si>
  <si>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</si>
  <si>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</si>
  <si>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</si>
  <si>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</si>
  <si>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</si>
  <si>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</si>
  <si>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</si>
  <si>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</si>
  <si>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</si>
  <si>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</si>
  <si>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</si>
  <si>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</si>
  <si>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</si>
  <si>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</si>
  <si>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</si>
  <si>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</si>
  <si>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</si>
  <si>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</si>
  <si>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</si>
  <si>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</si>
  <si>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</si>
  <si>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</si>
  <si>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</si>
  <si>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</si>
  <si>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</si>
  <si>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</si>
  <si>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</si>
  <si>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</si>
  <si>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</si>
  <si>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</si>
  <si>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</si>
  <si>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</si>
  <si>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</si>
  <si>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</si>
  <si>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</si>
  <si>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</si>
  <si>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</si>
  <si>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</si>
  <si>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</si>
  <si>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</si>
  <si>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</si>
  <si>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</si>
  <si>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</si>
  <si>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</si>
  <si>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</si>
  <si>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</si>
  <si>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</si>
  <si>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</si>
  <si>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</si>
  <si>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</si>
  <si>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</si>
  <si>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</si>
  <si>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</si>
  <si>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</si>
  <si>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</si>
  <si>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</si>
  <si>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</si>
  <si>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</si>
  <si>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</si>
  <si>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</si>
  <si>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</si>
  <si>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</si>
  <si>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</si>
  <si>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</si>
  <si>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</si>
  <si>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</si>
  <si>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</si>
  <si>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</si>
  <si>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</si>
  <si>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</si>
  <si>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</si>
  <si>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</si>
  <si>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</si>
  <si>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</si>
  <si>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</si>
  <si>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</si>
  <si>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</si>
  <si>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</si>
  <si>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</si>
  <si>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</si>
  <si>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</si>
  <si>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</si>
  <si>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</si>
  <si>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</si>
  <si>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</si>
  <si>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</si>
  <si>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</si>
  <si>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</si>
  <si>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</si>
  <si>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</si>
  <si>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</si>
  <si>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</si>
  <si>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</si>
  <si>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</si>
  <si>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</si>
  <si>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</si>
  <si>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</si>
  <si>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</si>
  <si>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</si>
  <si>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</si>
  <si>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</si>
  <si>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</si>
  <si>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</si>
  <si>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</si>
  <si>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</si>
  <si>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</si>
  <si>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</si>
  <si>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</si>
  <si>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</si>
  <si>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</si>
  <si>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</si>
  <si>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</si>
  <si>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</si>
  <si>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</si>
  <si>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</si>
  <si>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</si>
  <si>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</si>
  <si>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</si>
  <si>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</si>
  <si>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</si>
  <si>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</si>
  <si>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</si>
  <si>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</si>
  <si>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</si>
  <si>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</si>
  <si>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</si>
  <si>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</si>
  <si>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</si>
  <si>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</si>
  <si>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</si>
  <si>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</si>
  <si>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</si>
  <si>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</si>
  <si>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</si>
  <si>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</si>
  <si>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</si>
  <si>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</si>
  <si>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</si>
  <si>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</si>
  <si>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</si>
  <si>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</si>
  <si>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</si>
  <si>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</si>
  <si>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</si>
  <si>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</si>
  <si>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</si>
  <si>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</si>
  <si>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</si>
  <si>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</si>
  <si>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</si>
  <si>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</si>
  <si>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</si>
  <si>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</si>
  <si>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</si>
  <si>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</si>
  <si>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</si>
  <si>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</si>
  <si>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</si>
  <si>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</si>
  <si>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</si>
  <si>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</si>
  <si>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</si>
  <si>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</si>
  <si>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</si>
  <si>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</si>
  <si>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</si>
  <si>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</si>
  <si>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</si>
  <si>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</si>
  <si>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</si>
  <si>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</si>
  <si>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</si>
  <si>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</si>
  <si>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</si>
  <si>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</si>
  <si>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</si>
  <si>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</si>
  <si>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</si>
  <si>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</si>
  <si>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</si>
  <si>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</si>
  <si>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</si>
  <si>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</si>
  <si>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</si>
  <si>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</si>
  <si>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</si>
  <si>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</si>
  <si>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</si>
  <si>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</si>
  <si>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</si>
  <si>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</si>
  <si>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</si>
  <si>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</si>
  <si>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</si>
  <si>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</si>
  <si>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</si>
  <si>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</si>
  <si>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</si>
  <si>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</si>
  <si>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</si>
  <si>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</si>
  <si>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</si>
  <si>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</si>
  <si>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</si>
  <si>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</si>
  <si>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</si>
  <si>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</si>
  <si>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</si>
  <si>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</si>
  <si>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</si>
  <si>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</si>
  <si>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</si>
  <si>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</si>
  <si>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</si>
  <si>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</si>
  <si>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</si>
  <si>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</si>
  <si>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</si>
  <si>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</si>
  <si>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</si>
  <si>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</si>
  <si>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</si>
  <si>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</si>
  <si>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</si>
  <si>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</si>
  <si>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</si>
  <si>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</si>
  <si>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</si>
  <si>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</si>
  <si>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</si>
  <si>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</si>
  <si>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</si>
  <si>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</si>
  <si>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</si>
  <si>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</si>
  <si>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</si>
  <si>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</si>
  <si>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</si>
  <si>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</si>
  <si>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</si>
  <si>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</si>
  <si>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</si>
  <si>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</si>
  <si>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</si>
  <si>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</si>
  <si>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</si>
  <si>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</si>
  <si>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</si>
  <si>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</si>
  <si>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</si>
  <si>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</si>
  <si>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</si>
  <si>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</si>
  <si>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</si>
  <si>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</si>
  <si>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</si>
  <si>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</si>
  <si>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</si>
  <si>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</si>
  <si>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</si>
  <si>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</si>
  <si>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</si>
  <si>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</si>
  <si>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</si>
  <si>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</si>
  <si>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</si>
  <si>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</si>
  <si>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</si>
  <si>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</si>
  <si>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</si>
  <si>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</si>
  <si>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</si>
  <si>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</si>
  <si>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</si>
  <si>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</si>
  <si>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</si>
  <si>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</si>
  <si>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</si>
  <si>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</si>
  <si>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</si>
  <si>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</si>
  <si>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</si>
  <si>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</si>
  <si>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</si>
  <si>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</si>
  <si>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</si>
  <si>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</si>
  <si>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</si>
  <si>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</si>
  <si>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</si>
  <si>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</si>
  <si>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</si>
  <si>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</si>
  <si>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</si>
  <si>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</si>
  <si>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</si>
  <si>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</si>
  <si>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</si>
  <si>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</si>
  <si>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</si>
  <si>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</si>
  <si>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</si>
  <si>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</si>
  <si>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</si>
  <si>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</si>
  <si>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</si>
  <si>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</si>
  <si>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</si>
  <si>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</si>
  <si>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</si>
  <si>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</si>
  <si>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</si>
  <si>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</si>
  <si>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</si>
  <si>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</si>
  <si>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</si>
  <si>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</si>
  <si>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</si>
  <si>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</si>
  <si>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</si>
  <si>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</si>
  <si>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</si>
  <si>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</si>
  <si>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</si>
  <si>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</si>
  <si>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</si>
  <si>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</si>
  <si>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</si>
  <si>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</si>
  <si>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</si>
  <si>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</si>
  <si>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</si>
  <si>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</si>
  <si>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</si>
  <si>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</si>
  <si>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</si>
  <si>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</si>
  <si>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</si>
  <si>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</si>
  <si>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</si>
  <si>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</si>
  <si>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</si>
  <si>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</si>
  <si>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</si>
  <si>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</si>
  <si>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</si>
  <si>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</si>
  <si>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</si>
  <si>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</si>
  <si>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</si>
  <si>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</si>
  <si>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</si>
  <si>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</si>
  <si>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</si>
  <si>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</si>
  <si>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</si>
  <si>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</si>
  <si>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</si>
  <si>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</si>
  <si>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</si>
  <si>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</si>
  <si>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</si>
  <si>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</si>
  <si>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</si>
  <si>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</si>
  <si>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</si>
  <si>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</si>
  <si>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</si>
  <si>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</si>
  <si>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</si>
  <si>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</si>
  <si>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</si>
  <si>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</si>
  <si>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</si>
  <si>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</si>
  <si>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</si>
  <si>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</si>
  <si>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</si>
  <si>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</si>
  <si>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</si>
  <si>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</si>
  <si>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</si>
  <si>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</si>
  <si>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</si>
  <si>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</si>
  <si>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</si>
  <si>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</si>
  <si>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</si>
  <si>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</si>
  <si>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</si>
  <si>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</si>
  <si>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</si>
  <si>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</si>
  <si>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</si>
  <si>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</si>
  <si>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</si>
  <si>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</si>
  <si>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</si>
  <si>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</si>
  <si>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</si>
  <si>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</si>
  <si>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</si>
  <si>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</si>
  <si>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</si>
  <si>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</si>
  <si>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</si>
  <si>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</si>
  <si>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</si>
  <si>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</si>
  <si>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</si>
  <si>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</si>
  <si>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</si>
  <si>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</si>
  <si>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</si>
  <si>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</si>
  <si>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</si>
  <si>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</si>
  <si>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</si>
  <si>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</si>
  <si>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</si>
  <si>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</si>
  <si>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</si>
  <si>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</si>
  <si>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</si>
  <si>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</si>
  <si>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</si>
  <si>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</si>
  <si>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</si>
  <si>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</si>
  <si>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</si>
  <si>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</si>
  <si>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</si>
  <si>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</si>
  <si>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</si>
  <si>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</si>
  <si>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</si>
  <si>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</si>
  <si>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</si>
  <si>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</si>
  <si>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</si>
  <si>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</si>
  <si>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</si>
  <si>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</si>
  <si>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</si>
  <si>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</si>
  <si>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</si>
  <si>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</si>
  <si>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</si>
  <si>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</si>
  <si>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</si>
  <si>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</si>
  <si>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</si>
  <si>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</si>
  <si>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</si>
  <si>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</si>
  <si>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</si>
  <si>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</si>
  <si>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</si>
  <si>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</si>
  <si>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</si>
  <si>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</si>
  <si>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</si>
  <si>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</si>
  <si>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</si>
  <si>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</si>
  <si>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</si>
  <si>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</si>
  <si>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</si>
  <si>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</si>
  <si>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</si>
  <si>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</si>
  <si>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</si>
  <si>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</si>
  <si>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</si>
  <si>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</si>
  <si>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</si>
  <si>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</si>
  <si>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</si>
  <si>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</si>
  <si>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</si>
  <si>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</si>
  <si>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</si>
  <si>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</si>
  <si>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</si>
  <si>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</si>
  <si>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</si>
  <si>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</si>
  <si>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</si>
  <si>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</si>
  <si>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</si>
  <si>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</si>
  <si>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</si>
  <si>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</si>
  <si>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</si>
  <si>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</si>
  <si>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</si>
  <si>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</si>
  <si>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</si>
  <si>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</si>
  <si>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</si>
  <si>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</si>
  <si>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</si>
  <si>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</si>
  <si>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</si>
  <si>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</si>
  <si>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</si>
  <si>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</si>
  <si>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</si>
  <si>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</si>
  <si>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</si>
  <si>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</si>
  <si>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</si>
  <si>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</si>
  <si>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</si>
  <si>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</si>
  <si>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</si>
  <si>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</si>
  <si>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</si>
  <si>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</si>
  <si>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</si>
  <si>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</si>
  <si>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</si>
  <si>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</si>
  <si>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</si>
  <si>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</si>
  <si>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</si>
  <si>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</si>
  <si>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</si>
  <si>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</si>
  <si>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</si>
  <si>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</si>
  <si>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</si>
  <si>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</si>
  <si>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</si>
  <si>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</si>
  <si>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</si>
  <si>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</si>
  <si>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</si>
  <si>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</si>
  <si>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</si>
  <si>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</si>
  <si>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</si>
  <si>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</si>
  <si>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</si>
  <si>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</si>
  <si>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</si>
  <si>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</si>
  <si>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</si>
  <si>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</si>
  <si>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</si>
  <si>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</si>
  <si>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</si>
  <si>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</si>
  <si>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</si>
  <si>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</si>
  <si>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</si>
  <si>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</si>
  <si>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</si>
  <si>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</si>
  <si>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</si>
  <si>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</si>
  <si>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</si>
  <si>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</si>
  <si>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</si>
  <si>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</si>
  <si>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</si>
  <si>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</si>
  <si>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</si>
  <si>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</si>
  <si>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</si>
  <si>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</si>
  <si>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</si>
  <si>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</si>
  <si>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</si>
  <si>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</si>
  <si>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</si>
  <si>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</si>
  <si>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</si>
  <si>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</si>
  <si>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</si>
  <si>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</si>
  <si>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</si>
  <si>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</si>
  <si>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</si>
  <si>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</si>
  <si>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</si>
  <si>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</si>
  <si>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</si>
  <si>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</si>
  <si>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</si>
  <si>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</si>
  <si>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</si>
  <si>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</si>
  <si>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</si>
  <si>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</si>
  <si>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</si>
  <si>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</si>
  <si>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</si>
  <si>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</si>
  <si>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</si>
  <si>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</si>
  <si>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</si>
  <si>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</si>
  <si>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</si>
  <si>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</si>
  <si>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</si>
  <si>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</si>
  <si>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</si>
  <si>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</si>
  <si>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</si>
  <si>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</si>
  <si>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</si>
  <si>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</si>
  <si>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</si>
  <si>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</si>
  <si>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</si>
  <si>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</si>
  <si>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</si>
  <si>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</si>
  <si>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</si>
  <si>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</si>
  <si>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</si>
  <si>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</si>
  <si>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</si>
  <si>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</si>
  <si>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</si>
  <si>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</si>
  <si>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</si>
  <si>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</si>
  <si>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</si>
  <si>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</si>
  <si>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</si>
  <si>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</si>
  <si>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</si>
  <si>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</si>
  <si>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</si>
  <si>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</si>
  <si>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</si>
  <si>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</si>
  <si>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</si>
  <si>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</si>
  <si>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</si>
  <si>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</si>
  <si>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</si>
  <si>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</si>
  <si>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</si>
  <si>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</si>
  <si>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</si>
  <si>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</si>
  <si>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</si>
  <si>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</si>
  <si>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</si>
  <si>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</si>
  <si>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</si>
  <si>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</si>
  <si>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</si>
  <si>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</si>
  <si>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</si>
  <si>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</si>
  <si>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</si>
  <si>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</si>
  <si>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</si>
  <si>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</si>
  <si>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</si>
  <si>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</si>
  <si>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</si>
  <si>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</si>
  <si>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</si>
  <si>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</si>
  <si>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</si>
  <si>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</si>
  <si>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</si>
  <si>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</si>
  <si>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</si>
  <si>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</si>
  <si>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</si>
  <si>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</si>
  <si>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</si>
  <si>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</si>
  <si>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</si>
  <si>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</si>
  <si>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</si>
  <si>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</si>
  <si>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</si>
  <si>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</si>
  <si>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</si>
  <si>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</si>
  <si>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</si>
  <si>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</si>
  <si>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</si>
  <si>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</si>
  <si>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</si>
  <si>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</si>
  <si>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</si>
  <si>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</si>
  <si>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</si>
  <si>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</si>
  <si>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</si>
  <si>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</si>
  <si>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</si>
  <si>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</si>
  <si>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</si>
  <si>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</si>
  <si>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</si>
  <si>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</si>
  <si>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</si>
  <si>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</si>
  <si>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</si>
  <si>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</si>
  <si>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</si>
  <si>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</si>
  <si>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</si>
  <si>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</si>
  <si>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</si>
  <si>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</si>
  <si>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</si>
  <si>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</si>
  <si>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</si>
  <si>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</si>
  <si>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</si>
  <si>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</si>
  <si>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</si>
  <si>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</si>
  <si>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</si>
  <si>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</si>
  <si>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</si>
  <si>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</si>
  <si>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</si>
  <si>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</si>
  <si>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</si>
  <si>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</si>
  <si>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</si>
  <si>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</si>
  <si>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</si>
  <si>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</si>
  <si>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</si>
  <si>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</si>
  <si>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</si>
  <si>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</si>
  <si>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</si>
  <si>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</si>
  <si>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</si>
  <si>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</si>
  <si>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</si>
  <si>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</si>
  <si>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</si>
  <si>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</si>
  <si>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</si>
  <si>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</si>
  <si>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</si>
  <si>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</si>
  <si>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</si>
  <si>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</si>
  <si>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</si>
  <si>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</si>
  <si>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</si>
  <si>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</si>
  <si>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</si>
  <si>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</si>
  <si>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</si>
  <si>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</si>
  <si>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</si>
  <si>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</si>
  <si>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</si>
  <si>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</si>
  <si>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</si>
  <si>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</si>
  <si>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</si>
  <si>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</si>
  <si>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</si>
  <si>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</si>
  <si>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</si>
  <si>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</si>
  <si>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</si>
  <si>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</si>
  <si>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</si>
  <si>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</si>
  <si>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</si>
  <si>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</si>
  <si>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</si>
  <si>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</si>
  <si>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</si>
  <si>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</si>
  <si>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</si>
  <si>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</si>
  <si>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</si>
  <si>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</si>
  <si>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</si>
  <si>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</si>
  <si>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</si>
  <si>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</si>
  <si>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</si>
  <si>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</si>
  <si>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</si>
  <si>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</si>
  <si>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</si>
  <si>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</si>
  <si>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</si>
  <si>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</si>
  <si>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</si>
  <si>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</si>
  <si>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</si>
  <si>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</si>
  <si>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</si>
  <si>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</si>
  <si>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</si>
  <si>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</si>
  <si>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</si>
  <si>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</si>
  <si>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</si>
  <si>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</si>
  <si>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</si>
  <si>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</si>
  <si>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</si>
  <si>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</si>
  <si>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</si>
  <si>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</si>
  <si>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</si>
  <si>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</si>
  <si>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</si>
  <si>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</si>
  <si>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</si>
  <si>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</si>
  <si>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</si>
  <si>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</si>
  <si>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</si>
  <si>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</si>
  <si>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</si>
  <si>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</si>
  <si>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</si>
  <si>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</si>
  <si>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</si>
  <si>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</si>
  <si>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</si>
  <si>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</si>
  <si>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</si>
  <si>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</si>
  <si>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</si>
  <si>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</si>
  <si>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</si>
  <si>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</si>
  <si>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</si>
  <si>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</si>
  <si>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</si>
  <si>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</si>
  <si>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</si>
  <si>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</si>
  <si>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</si>
  <si>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</si>
  <si>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</si>
  <si>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</si>
  <si>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</si>
  <si>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</si>
  <si>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</si>
  <si>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</si>
  <si>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</si>
  <si>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</si>
  <si>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</si>
  <si>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</si>
  <si>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</si>
  <si>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</si>
  <si>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</si>
  <si>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</si>
  <si>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</si>
  <si>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</si>
  <si>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</si>
  <si>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</si>
  <si>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</si>
  <si>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</si>
  <si>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</si>
  <si>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</si>
  <si>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</si>
  <si>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</si>
  <si>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</si>
  <si>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</si>
  <si>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</si>
  <si>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</si>
  <si>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</si>
  <si>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</si>
  <si>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</si>
  <si>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</si>
  <si>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</si>
  <si>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</si>
  <si>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</si>
  <si>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</si>
  <si>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</si>
  <si>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</si>
  <si>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</si>
  <si>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</si>
  <si>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</si>
  <si>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</si>
  <si>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</si>
  <si>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</si>
  <si>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</si>
  <si>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</si>
  <si>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</si>
  <si>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</si>
  <si>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</si>
  <si>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</si>
  <si>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</si>
  <si>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</si>
  <si>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</si>
  <si>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</si>
  <si>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</si>
  <si>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</si>
  <si>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</si>
  <si>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</si>
  <si>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</si>
  <si>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</si>
  <si>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</si>
  <si>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</si>
  <si>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</si>
  <si>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</si>
  <si>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</si>
  <si>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</si>
  <si>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</si>
  <si>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</si>
  <si>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</si>
  <si>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</si>
  <si>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</si>
  <si>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</si>
  <si>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</si>
  <si>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</si>
  <si>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</si>
  <si>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</si>
  <si>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</si>
  <si>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</si>
  <si>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</si>
  <si>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</si>
  <si>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</si>
  <si>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</si>
  <si>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</si>
  <si>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</si>
  <si>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</si>
  <si>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</si>
  <si>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</si>
  <si>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</si>
  <si>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</si>
  <si>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</si>
  <si>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</si>
  <si>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</si>
  <si>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</si>
  <si>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</si>
  <si>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</si>
  <si>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</si>
  <si>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</si>
  <si>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</si>
  <si>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</si>
  <si>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</si>
  <si>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</si>
  <si>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</si>
  <si>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</si>
  <si>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</si>
  <si>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</si>
  <si>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</si>
  <si>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</si>
  <si>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</si>
  <si>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</si>
  <si>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</si>
  <si>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</si>
  <si>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</si>
  <si>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</si>
  <si>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</si>
  <si>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</si>
  <si>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</si>
  <si>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</si>
  <si>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</si>
  <si>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</si>
  <si>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</si>
  <si>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</si>
  <si>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</si>
  <si>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</si>
  <si>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</si>
  <si>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</si>
  <si>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</si>
  <si>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</si>
  <si>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</si>
  <si>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</si>
  <si>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</si>
  <si>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</si>
  <si>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</si>
  <si>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</si>
  <si>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</si>
  <si>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</si>
  <si>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</si>
  <si>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</si>
  <si>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</si>
  <si>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</si>
  <si>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</si>
  <si>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</si>
  <si>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</si>
  <si>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</si>
  <si>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</si>
  <si>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</si>
  <si>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</si>
  <si>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</si>
  <si>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</si>
  <si>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</si>
  <si>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</si>
  <si>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</si>
  <si>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</si>
  <si>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</si>
  <si>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</si>
  <si>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</si>
  <si>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</si>
  <si>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</si>
  <si>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</si>
  <si>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</si>
  <si>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</si>
  <si>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</si>
  <si>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</si>
  <si>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</si>
  <si>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</si>
  <si>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</si>
  <si>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</si>
  <si>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</si>
  <si>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</si>
  <si>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</si>
  <si>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</si>
  <si>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</si>
  <si>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</si>
  <si>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</si>
  <si>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</si>
  <si>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</si>
  <si>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</si>
  <si>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</si>
  <si>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</si>
  <si>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</si>
  <si>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</si>
  <si>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</si>
  <si>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</si>
  <si>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</si>
  <si>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</si>
  <si>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</si>
  <si>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</si>
  <si>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</si>
  <si>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</si>
  <si>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</si>
  <si>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</si>
  <si>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</si>
  <si>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</si>
  <si>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</si>
  <si>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</si>
  <si>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</si>
  <si>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</si>
  <si>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</si>
  <si>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</si>
  <si>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</si>
  <si>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</si>
  <si>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</si>
  <si>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</si>
  <si>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</si>
  <si>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</si>
  <si>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</si>
  <si>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</si>
  <si>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</si>
  <si>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</si>
  <si>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</si>
  <si>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</si>
  <si>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</si>
  <si>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</si>
  <si>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</si>
  <si>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</si>
  <si>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</si>
  <si>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</si>
  <si>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</si>
  <si>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</si>
  <si>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</si>
  <si>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</si>
  <si>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</si>
  <si>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</si>
  <si>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</si>
  <si>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</si>
  <si>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</si>
  <si>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</si>
  <si>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</si>
  <si>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</si>
  <si>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</si>
  <si>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</si>
  <si>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</si>
  <si>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</si>
  <si>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</si>
  <si>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</si>
  <si>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</si>
  <si>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</si>
  <si>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</si>
  <si>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</si>
  <si>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</si>
  <si>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</si>
  <si>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</si>
  <si>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</si>
  <si>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</si>
  <si>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</si>
  <si>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</si>
  <si>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</si>
  <si>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</si>
  <si>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</si>
  <si>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</si>
  <si>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</si>
  <si>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</si>
  <si>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</si>
  <si>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</si>
  <si>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</si>
  <si>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</si>
  <si>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</si>
  <si>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</si>
  <si>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</si>
  <si>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</si>
  <si>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</si>
  <si>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</si>
  <si>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</si>
  <si>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</si>
  <si>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</si>
  <si>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</si>
  <si>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</si>
  <si>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</si>
  <si>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</si>
  <si>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</si>
  <si>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</si>
  <si>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</si>
  <si>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</si>
  <si>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</si>
  <si>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</si>
  <si>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</si>
  <si>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</si>
  <si>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</si>
  <si>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</si>
  <si>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</si>
  <si>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</si>
  <si>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</si>
  <si>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</si>
  <si>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</si>
  <si>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</si>
  <si>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</si>
  <si>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</si>
  <si>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</si>
  <si>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</si>
  <si>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</si>
  <si>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</si>
  <si>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</si>
  <si>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</si>
  <si>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</si>
  <si>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</si>
  <si>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</si>
  <si>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</si>
  <si>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</si>
  <si>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</si>
  <si>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</si>
  <si>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</si>
  <si>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</si>
  <si>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</si>
  <si>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</si>
  <si>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</si>
  <si>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</si>
  <si>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</si>
  <si>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</si>
  <si>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</si>
  <si>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</si>
  <si>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</si>
  <si>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</si>
  <si>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</si>
  <si>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</si>
  <si>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</si>
  <si>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</si>
  <si>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</si>
  <si>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</si>
  <si>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</si>
  <si>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</si>
  <si>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</si>
  <si>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</si>
  <si>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</si>
  <si>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</si>
  <si>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</si>
  <si>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</si>
  <si>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</si>
  <si>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</si>
  <si>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</si>
  <si>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</si>
  <si>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</si>
  <si>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</si>
  <si>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</si>
  <si>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</si>
  <si>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</si>
  <si>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</si>
  <si>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</si>
  <si>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</si>
  <si>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</si>
  <si>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</si>
  <si>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</si>
  <si>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</si>
  <si>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</si>
  <si>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</si>
  <si>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</si>
  <si>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</si>
  <si>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</si>
  <si>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</si>
  <si>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</si>
  <si>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</si>
  <si>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</si>
  <si>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</si>
  <si>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</si>
  <si>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</si>
  <si>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</si>
  <si>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</si>
  <si>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</si>
  <si>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</si>
  <si>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</si>
  <si>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</si>
  <si>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</si>
  <si>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</si>
  <si>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</si>
  <si>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</si>
  <si>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</si>
  <si>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</si>
  <si>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</si>
  <si>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</si>
  <si>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</si>
  <si>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</si>
  <si>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</si>
  <si>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</si>
  <si>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</si>
  <si>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</si>
  <si>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</si>
  <si>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</si>
  <si>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</si>
  <si>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</si>
  <si>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</si>
  <si>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</si>
  <si>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</si>
  <si>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</si>
  <si>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</si>
  <si>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</si>
  <si>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</si>
  <si>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</si>
  <si>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</si>
  <si>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</si>
  <si>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</si>
  <si>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</si>
  <si>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</si>
  <si>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</si>
  <si>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</si>
  <si>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</si>
  <si>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</si>
  <si>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</si>
  <si>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</si>
  <si>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</si>
  <si>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</si>
  <si>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</si>
  <si>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</si>
  <si>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</si>
  <si>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</si>
  <si>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</si>
  <si>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</si>
  <si>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</si>
  <si>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</si>
  <si>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</si>
  <si>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</si>
  <si>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</si>
  <si>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</si>
  <si>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</si>
  <si>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</si>
  <si>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</si>
  <si>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</si>
  <si>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</si>
  <si>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</si>
  <si>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</si>
  <si>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</si>
  <si>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</si>
  <si>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</si>
  <si>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</si>
  <si>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</si>
  <si>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</si>
  <si>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</si>
  <si>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</si>
  <si>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</si>
  <si>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</si>
  <si>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</si>
  <si>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</si>
  <si>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</si>
  <si>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</si>
  <si>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</si>
  <si>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</si>
  <si>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</si>
  <si>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</si>
  <si>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</si>
  <si>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</si>
  <si>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</si>
  <si>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</si>
  <si>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</si>
  <si>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</si>
  <si>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</si>
  <si>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</si>
  <si>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</si>
  <si>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</si>
  <si>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</si>
  <si>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</si>
  <si>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</si>
  <si>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</si>
  <si>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</si>
  <si>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</si>
  <si>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</si>
  <si>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</si>
  <si>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</si>
  <si>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</si>
  <si>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</si>
  <si>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</si>
  <si>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</si>
  <si>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</si>
  <si>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</si>
  <si>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</si>
  <si>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</si>
  <si>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</si>
  <si>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</si>
  <si>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</si>
  <si>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</si>
  <si>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</si>
  <si>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</si>
  <si>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</si>
  <si>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</si>
  <si>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</si>
  <si>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</si>
  <si>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</si>
  <si>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</si>
  <si>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</si>
  <si>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</si>
  <si>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</si>
  <si>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</si>
  <si>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</si>
  <si>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</si>
  <si>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</si>
  <si>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</si>
  <si>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</si>
  <si>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</si>
  <si>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</si>
  <si>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</si>
  <si>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</si>
  <si>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</si>
  <si>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</si>
  <si>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</si>
  <si>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</si>
  <si>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</si>
  <si>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</si>
  <si>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</si>
  <si>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</si>
  <si>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</si>
  <si>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</si>
  <si>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</si>
  <si>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</si>
  <si>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</si>
  <si>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</si>
  <si>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</si>
  <si>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</si>
  <si>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</si>
  <si>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</si>
  <si>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</si>
  <si>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</si>
  <si>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</si>
  <si>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</si>
  <si>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</si>
  <si>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</si>
  <si>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</si>
  <si>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</si>
  <si>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</si>
  <si>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</si>
  <si>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</si>
  <si>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</si>
  <si>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</si>
  <si>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</si>
  <si>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</si>
  <si>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</si>
  <si>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</si>
  <si>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</si>
  <si>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</si>
  <si>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</si>
  <si>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</si>
  <si>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</si>
  <si>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</si>
  <si>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</si>
  <si>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</si>
  <si>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</si>
  <si>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</si>
  <si>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</si>
  <si>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</si>
  <si>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</si>
  <si>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</si>
  <si>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</si>
  <si>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</si>
  <si>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</si>
  <si>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</si>
  <si>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</si>
  <si>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</si>
  <si>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</si>
  <si>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</si>
  <si>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</si>
  <si>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</si>
  <si>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</si>
  <si>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</si>
  <si>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</si>
  <si>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</si>
  <si>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</si>
  <si>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</si>
  <si>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</si>
  <si>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</si>
  <si>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</si>
  <si>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</si>
  <si>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</si>
  <si>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</si>
  <si>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</si>
  <si>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</si>
  <si>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</si>
  <si>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</si>
  <si>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</si>
  <si>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</si>
  <si>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</si>
  <si>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</si>
  <si>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</si>
  <si>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</si>
  <si>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</si>
  <si>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</si>
  <si>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</si>
  <si>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</si>
  <si>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</si>
  <si>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</si>
  <si>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</si>
  <si>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</si>
  <si>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</si>
  <si>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</si>
  <si>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</si>
  <si>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</si>
  <si>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</si>
  <si>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</si>
  <si>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</si>
  <si>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</si>
  <si>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</si>
  <si>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</si>
  <si>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</si>
  <si>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</si>
  <si>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</si>
  <si>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</si>
  <si>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</si>
  <si>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</si>
  <si>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</si>
  <si>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</si>
  <si>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</si>
  <si>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</si>
  <si>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</si>
  <si>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</si>
  <si>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</si>
  <si>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</si>
  <si>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</si>
  <si>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</si>
  <si>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</si>
  <si>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</si>
  <si>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</si>
  <si>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</si>
  <si>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</si>
  <si>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</si>
  <si>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</si>
  <si>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</si>
  <si>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</si>
  <si>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</si>
  <si>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</si>
  <si>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</si>
  <si>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</si>
  <si>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</si>
  <si>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</si>
  <si>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</si>
  <si>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</si>
  <si>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</si>
  <si>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</si>
  <si>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</si>
  <si>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</si>
  <si>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</si>
  <si>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</si>
  <si>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</si>
  <si>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</si>
  <si>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</si>
  <si>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</si>
  <si>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</si>
  <si>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</si>
  <si>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</si>
  <si>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</si>
  <si>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</si>
  <si>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</si>
  <si>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</si>
  <si>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</si>
  <si>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</si>
  <si>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</si>
  <si>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</si>
  <si>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</si>
  <si>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</si>
  <si>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</si>
  <si>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</si>
  <si>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</si>
  <si>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</si>
  <si>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</si>
  <si>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</si>
  <si>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</si>
  <si>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</si>
  <si>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</si>
  <si>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</si>
  <si>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</si>
  <si>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</si>
  <si>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</si>
  <si>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</si>
  <si>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</si>
  <si>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</si>
  <si>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</si>
  <si>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</si>
  <si>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</si>
  <si>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</si>
  <si>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</si>
  <si>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</si>
  <si>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</si>
  <si>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</si>
  <si>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</si>
  <si>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</si>
  <si>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</si>
  <si>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</si>
  <si>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</si>
  <si>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</si>
  <si>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</si>
  <si>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</si>
  <si>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</si>
  <si>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</si>
  <si>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</si>
  <si>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</si>
  <si>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</si>
  <si>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</si>
  <si>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</si>
  <si>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</si>
  <si>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</si>
  <si>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</si>
  <si>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</si>
  <si>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</si>
  <si>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</si>
  <si>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</si>
  <si>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</si>
  <si>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</si>
  <si>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</si>
  <si>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</si>
  <si>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</si>
  <si>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</si>
  <si>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</si>
  <si>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</si>
  <si>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</si>
  <si>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</si>
  <si>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</si>
  <si>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</si>
  <si>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</si>
  <si>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</si>
  <si>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</si>
  <si>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</si>
  <si>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</si>
  <si>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</si>
  <si>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</si>
  <si>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</si>
  <si>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</si>
  <si>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</si>
  <si>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</si>
  <si>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</si>
  <si>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</si>
  <si>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</si>
  <si>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</si>
  <si>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</si>
  <si>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</si>
  <si>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</si>
  <si>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</si>
  <si>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</si>
  <si>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</si>
  <si>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</si>
  <si>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</si>
  <si>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</si>
  <si>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</si>
  <si>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</si>
  <si>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</si>
  <si>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</si>
  <si>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</si>
  <si>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</si>
  <si>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</si>
  <si>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</si>
  <si>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</si>
  <si>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</si>
  <si>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</si>
  <si>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</si>
  <si>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</si>
  <si>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</si>
  <si>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</si>
  <si>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</si>
  <si>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</si>
  <si>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</si>
  <si>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</si>
  <si>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</si>
  <si>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</si>
  <si>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</si>
  <si>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</si>
  <si>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</si>
  <si>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</si>
  <si>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</si>
  <si>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</si>
  <si>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</si>
  <si>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</si>
  <si>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</si>
  <si>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</si>
  <si>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</si>
  <si>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</si>
  <si>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</si>
  <si>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</si>
  <si>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</si>
  <si>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</si>
  <si>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</si>
  <si>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</si>
  <si>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</si>
  <si>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</si>
  <si>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</si>
  <si>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</si>
  <si>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</si>
  <si>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</si>
  <si>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</si>
  <si>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</si>
  <si>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</si>
  <si>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</si>
  <si>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</si>
  <si>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</si>
  <si>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</si>
  <si>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</si>
  <si>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</si>
  <si>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</si>
  <si>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</si>
  <si>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</si>
  <si>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</si>
  <si>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</si>
  <si>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</si>
  <si>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</si>
  <si>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</si>
  <si>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</si>
  <si>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</si>
  <si>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</si>
  <si>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</si>
  <si>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</si>
  <si>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</si>
  <si>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</si>
  <si>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</si>
  <si>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</si>
  <si>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</si>
  <si>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</si>
  <si>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</si>
  <si>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</si>
  <si>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</si>
  <si>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</si>
  <si>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</si>
  <si>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</si>
  <si>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</si>
  <si>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</si>
  <si>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</si>
  <si>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</si>
  <si>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</si>
  <si>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</si>
  <si>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</si>
  <si>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</si>
  <si>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</si>
  <si>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</si>
  <si>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</si>
  <si>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</si>
  <si>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</si>
  <si>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</si>
  <si>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</si>
  <si>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</si>
  <si>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</si>
  <si>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</si>
  <si>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</si>
  <si>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</si>
  <si>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</si>
  <si>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</si>
  <si>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</si>
  <si>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</si>
  <si>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</si>
  <si>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</si>
  <si>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</si>
  <si>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</si>
  <si>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</si>
  <si>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</si>
  <si>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</si>
  <si>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</si>
  <si>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</si>
  <si>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</si>
  <si>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</si>
  <si>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</si>
  <si>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</si>
  <si>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</si>
  <si>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</si>
  <si>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</si>
  <si>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</si>
  <si>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</si>
  <si>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</si>
  <si>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</si>
  <si>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</si>
  <si>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</si>
  <si>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</si>
  <si>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</si>
  <si>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</si>
  <si>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</si>
  <si>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</si>
  <si>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</si>
  <si>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</si>
  <si>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</si>
  <si>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</si>
  <si>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</si>
  <si>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</si>
  <si>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</si>
  <si>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</si>
  <si>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</si>
  <si>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</si>
  <si>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</si>
  <si>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</si>
  <si>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</si>
  <si>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</si>
  <si>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</si>
  <si>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</si>
  <si>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</si>
  <si>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</si>
  <si>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</si>
  <si>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</si>
  <si>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</si>
  <si>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</si>
  <si>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</si>
  <si>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</si>
  <si>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</si>
  <si>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</si>
  <si>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</si>
  <si>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</si>
  <si>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</si>
  <si>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</si>
  <si>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</si>
  <si>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</si>
  <si>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</si>
  <si>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</si>
  <si>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</si>
  <si>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</si>
  <si>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</si>
  <si>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</si>
  <si>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</si>
  <si>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</si>
  <si>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</si>
  <si>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</si>
  <si>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</si>
  <si>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</si>
  <si>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</si>
  <si>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</si>
  <si>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</si>
  <si>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</si>
  <si>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</si>
  <si>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</si>
  <si>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</si>
  <si>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</si>
  <si>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</si>
  <si>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</si>
  <si>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</si>
  <si>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</si>
  <si>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</si>
  <si>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</si>
  <si>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</si>
  <si>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</si>
  <si>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</si>
  <si>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</si>
  <si>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</si>
  <si>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</si>
  <si>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</si>
  <si>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</si>
  <si>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</si>
  <si>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</si>
  <si>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</si>
  <si>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</si>
  <si>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</si>
  <si>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</si>
  <si>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</si>
  <si>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</si>
  <si>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</si>
  <si>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</si>
  <si>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</si>
  <si>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</si>
  <si>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</si>
  <si>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</si>
  <si>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</si>
  <si>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</si>
  <si>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</si>
  <si>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</si>
  <si>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</si>
  <si>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</si>
  <si>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</si>
  <si>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</si>
  <si>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</si>
  <si>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</si>
  <si>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</si>
  <si>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</si>
  <si>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</si>
  <si>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</si>
  <si>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</si>
  <si>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</si>
  <si>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</si>
  <si>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</si>
  <si>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</si>
  <si>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</si>
  <si>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</si>
  <si>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</si>
  <si>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</si>
  <si>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</si>
  <si>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</si>
  <si>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</si>
  <si>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</si>
  <si>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</si>
  <si>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</si>
  <si>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</si>
  <si>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</si>
  <si>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</si>
  <si>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</si>
  <si>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</si>
  <si>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</si>
  <si>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</si>
  <si>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</si>
  <si>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</si>
  <si>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</si>
  <si>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</si>
  <si>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</si>
  <si>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</si>
  <si>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</si>
  <si>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</si>
  <si>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</si>
  <si>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</si>
  <si>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</si>
  <si>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</si>
  <si>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</si>
  <si>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</si>
  <si>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</si>
  <si>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</si>
  <si>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</si>
  <si>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</si>
  <si>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</si>
  <si>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</si>
  <si>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</si>
  <si>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</si>
  <si>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</si>
  <si>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</si>
  <si>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</si>
  <si>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</si>
  <si>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</si>
  <si>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</si>
  <si>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</si>
  <si>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</si>
  <si>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</si>
  <si>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</si>
  <si>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</si>
  <si>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</si>
  <si>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</si>
  <si>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</si>
  <si>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</si>
  <si>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</si>
  <si>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</si>
  <si>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</si>
  <si>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</si>
  <si>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</si>
  <si>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</si>
  <si>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</si>
  <si>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</si>
  <si>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</si>
  <si>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</si>
  <si>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</si>
  <si>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</si>
  <si>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</si>
  <si>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</si>
  <si>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</si>
  <si>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</si>
  <si>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</si>
  <si>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</si>
  <si>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</si>
  <si>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</si>
  <si>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</si>
  <si>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</si>
  <si>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</si>
  <si>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</si>
  <si>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</si>
  <si>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</si>
  <si>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</si>
  <si>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</si>
  <si>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</si>
  <si>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</si>
  <si>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</si>
  <si>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</si>
  <si>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</si>
  <si>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</si>
  <si>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</si>
  <si>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</si>
  <si>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</si>
  <si>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</si>
  <si>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</si>
  <si>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</si>
  <si>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</si>
  <si>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</si>
  <si>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</si>
  <si>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</si>
  <si>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</si>
  <si>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</si>
  <si>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</si>
  <si>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</si>
  <si>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</si>
  <si>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</si>
  <si>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</si>
  <si>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</si>
  <si>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</si>
  <si>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</si>
  <si>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</si>
  <si>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</si>
  <si>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</si>
  <si>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</si>
  <si>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</si>
  <si>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</si>
  <si>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</si>
  <si>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</si>
  <si>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</si>
  <si>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</si>
  <si>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</si>
  <si>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</si>
  <si>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</si>
  <si>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</si>
  <si>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</si>
  <si>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</si>
  <si>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</si>
  <si>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</si>
  <si>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</si>
  <si>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</si>
  <si>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</si>
  <si>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</si>
  <si>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</si>
  <si>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</si>
  <si>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</si>
  <si>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</si>
  <si>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</si>
  <si>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</si>
  <si>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</si>
  <si>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</si>
  <si>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</si>
  <si>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</si>
  <si>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</si>
  <si>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</si>
  <si>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</si>
  <si>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</si>
  <si>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</si>
  <si>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</si>
  <si>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</si>
  <si>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</si>
  <si>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</si>
  <si>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</si>
  <si>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</si>
  <si>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</si>
  <si>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</si>
  <si>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</si>
  <si>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</si>
  <si>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</si>
  <si>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</si>
  <si>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</si>
  <si>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</si>
  <si>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</si>
  <si>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</si>
  <si>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</si>
  <si>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</si>
  <si>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</si>
  <si>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</si>
  <si>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</si>
  <si>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</si>
  <si>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</si>
  <si>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</si>
  <si>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</si>
  <si>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</si>
  <si>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</si>
  <si>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</si>
  <si>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</si>
  <si>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</si>
  <si>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</si>
  <si>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</si>
  <si>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</si>
  <si>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</si>
  <si>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</si>
  <si>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</si>
  <si>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</si>
  <si>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</si>
  <si>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</si>
  <si>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</si>
  <si>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</si>
  <si>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</si>
  <si>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</si>
  <si>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</si>
  <si>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</si>
  <si>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</si>
  <si>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</si>
  <si>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</si>
  <si>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</si>
  <si>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</si>
  <si>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</si>
  <si>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</si>
  <si>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</si>
  <si>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</si>
  <si>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</si>
  <si>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</si>
  <si>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</si>
  <si>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</si>
  <si>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</si>
  <si>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</si>
  <si>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</si>
  <si>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</si>
  <si>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</si>
  <si>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</si>
  <si>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</si>
  <si>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</si>
  <si>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</si>
  <si>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</si>
  <si>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</si>
  <si>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</si>
  <si>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</si>
  <si>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</si>
  <si>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</si>
  <si>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</si>
  <si>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</si>
  <si>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</si>
  <si>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</si>
  <si>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</si>
  <si>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</si>
  <si>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</si>
  <si>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</si>
  <si>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</si>
  <si>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</si>
  <si>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</si>
  <si>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</si>
  <si>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</si>
  <si>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</si>
  <si>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</si>
  <si>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</si>
  <si>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</si>
  <si>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</si>
  <si>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</si>
  <si>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</si>
  <si>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</si>
  <si>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</si>
  <si>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</si>
  <si>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</si>
  <si>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</si>
  <si>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</si>
  <si>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</si>
  <si>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</si>
  <si>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</si>
  <si>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</si>
  <si>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</si>
  <si>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</si>
  <si>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</si>
  <si>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</si>
  <si>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</si>
  <si>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</si>
  <si>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</si>
  <si>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</si>
  <si>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</si>
  <si>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</si>
  <si>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</si>
  <si>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</si>
  <si>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</si>
  <si>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</si>
  <si>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</si>
  <si>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</si>
  <si>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</si>
  <si>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</si>
  <si>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</si>
  <si>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</si>
  <si>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</si>
  <si>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</si>
  <si>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</si>
  <si>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</si>
  <si>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</si>
  <si>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</si>
  <si>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</si>
  <si>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</si>
  <si>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</si>
  <si>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</si>
  <si>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</si>
  <si>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</si>
  <si>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</si>
  <si>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</si>
  <si>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</si>
  <si>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</si>
  <si>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</si>
  <si>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</si>
  <si>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</si>
  <si>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</si>
  <si>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</si>
  <si>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</si>
  <si>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</si>
  <si>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</si>
  <si>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</si>
  <si>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</si>
  <si>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</si>
  <si>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</si>
  <si>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</si>
  <si>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</si>
  <si>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</si>
  <si>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</si>
  <si>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</si>
  <si>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</si>
  <si>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</si>
  <si>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</si>
  <si>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</si>
  <si>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</si>
  <si>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</si>
  <si>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</si>
  <si>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</si>
  <si>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</si>
  <si>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</si>
  <si>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</si>
  <si>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</si>
  <si>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</si>
  <si>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</si>
  <si>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</si>
  <si>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</si>
  <si>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</si>
  <si>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</si>
  <si>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</si>
  <si>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</si>
  <si>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</si>
  <si>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</si>
  <si>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</si>
  <si>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</si>
  <si>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</si>
  <si>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</si>
  <si>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</si>
  <si>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</si>
  <si>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</si>
  <si>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</si>
  <si>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</si>
  <si>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</si>
  <si>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</si>
  <si>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</si>
  <si>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</si>
  <si>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</si>
  <si>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</si>
  <si>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</si>
  <si>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</si>
  <si>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</si>
  <si>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</si>
  <si>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</si>
  <si>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</si>
  <si>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</si>
  <si>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</si>
  <si>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</si>
  <si>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</si>
  <si>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</si>
  <si>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</si>
  <si>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</si>
  <si>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</si>
  <si>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</si>
  <si>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</si>
  <si>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</si>
  <si>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</si>
  <si>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</si>
  <si>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</si>
  <si>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</si>
  <si>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</si>
  <si>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</si>
  <si>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</si>
  <si>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</si>
  <si>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</si>
  <si>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</si>
  <si>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</si>
  <si>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</si>
  <si>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</si>
  <si>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</si>
  <si>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</si>
  <si>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</si>
  <si>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</si>
  <si>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</si>
  <si>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</si>
  <si>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</si>
  <si>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</si>
  <si>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</si>
  <si>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</si>
  <si>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</si>
  <si>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</si>
  <si>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</si>
  <si>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</si>
  <si>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</si>
  <si>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</si>
  <si>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</si>
  <si>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</si>
  <si>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</si>
  <si>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</si>
  <si>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</si>
  <si>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</si>
  <si>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</si>
  <si>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</si>
  <si>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</si>
  <si>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</si>
  <si>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</si>
  <si>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</si>
  <si>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</si>
  <si>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</si>
  <si>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</si>
  <si>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</si>
  <si>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</si>
  <si>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</si>
  <si>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</si>
  <si>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</si>
  <si>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</si>
  <si>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</si>
  <si>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</si>
  <si>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</si>
  <si>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</si>
  <si>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</si>
  <si>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</si>
  <si>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</si>
  <si>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</si>
  <si>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</si>
  <si>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</si>
  <si>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</si>
  <si>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</si>
  <si>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</si>
  <si>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</si>
  <si>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</si>
  <si>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</si>
  <si>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</si>
  <si>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</si>
  <si>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</si>
  <si>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</si>
  <si>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</si>
  <si>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</si>
  <si>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</si>
  <si>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</si>
  <si>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</si>
  <si>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</si>
  <si>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</si>
  <si>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</si>
  <si>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</si>
  <si>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</si>
  <si>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</si>
  <si>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</si>
  <si>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</si>
  <si>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</si>
  <si>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</si>
  <si>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</si>
  <si>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</si>
  <si>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</si>
  <si>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</si>
  <si>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</si>
  <si>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</si>
  <si>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</si>
  <si>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</si>
  <si>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</si>
  <si>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</si>
  <si>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</si>
  <si>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</si>
  <si>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</si>
  <si>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</si>
  <si>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</si>
  <si>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</si>
  <si>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</si>
  <si>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</si>
  <si>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</si>
  <si>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</si>
  <si>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</si>
  <si>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</si>
  <si>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</si>
  <si>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</si>
  <si>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</si>
  <si>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</si>
  <si>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</si>
  <si>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</si>
  <si>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</si>
  <si>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</si>
  <si>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</si>
  <si>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</si>
  <si>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</si>
  <si>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</si>
  <si>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</si>
  <si>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</si>
  <si>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</si>
  <si>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</si>
  <si>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</si>
  <si>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</si>
  <si>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</si>
  <si>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</si>
  <si>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</si>
  <si>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</si>
  <si>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</si>
  <si>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</si>
  <si>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</si>
  <si>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</si>
  <si>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</si>
  <si>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</si>
  <si>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</si>
  <si>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</si>
  <si>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</si>
  <si>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</si>
  <si>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</si>
  <si>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</si>
  <si>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</si>
  <si>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</si>
  <si>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</si>
  <si>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</si>
  <si>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</si>
  <si>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</si>
  <si>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</si>
  <si>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</si>
  <si>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</si>
  <si>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</si>
  <si>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</si>
  <si>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</si>
  <si>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</si>
  <si>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</si>
  <si>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</si>
  <si>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</si>
  <si>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</si>
  <si>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</si>
  <si>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</si>
  <si>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</si>
  <si>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</si>
  <si>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</si>
  <si>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</si>
  <si>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</si>
  <si>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</si>
  <si>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</si>
  <si>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</si>
  <si>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</si>
  <si>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</si>
  <si>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</si>
  <si>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</si>
  <si>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</si>
  <si>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</si>
  <si>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</si>
  <si>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</si>
  <si>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</si>
  <si>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</si>
  <si>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</si>
  <si>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</si>
  <si>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</si>
  <si>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</si>
  <si>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</si>
  <si>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</si>
  <si>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</si>
  <si>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</si>
  <si>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</si>
  <si>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</si>
  <si>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</si>
  <si>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</si>
  <si>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</si>
  <si>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</si>
  <si>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</si>
  <si>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</si>
  <si>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</si>
  <si>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</si>
  <si>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</si>
  <si>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</si>
  <si>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</si>
  <si>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</si>
  <si>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</si>
  <si>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</si>
  <si>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</si>
  <si>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</si>
  <si>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</si>
  <si>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</si>
  <si>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</si>
  <si>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</si>
  <si>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</si>
  <si>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</si>
  <si>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</si>
  <si>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</si>
  <si>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</si>
  <si>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</si>
  <si>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</si>
  <si>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</si>
  <si>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</si>
  <si>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</si>
  <si>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</si>
  <si>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</si>
  <si>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</si>
  <si>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</si>
  <si>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</si>
  <si>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</si>
  <si>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</si>
  <si>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</si>
  <si>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</si>
  <si>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</si>
  <si>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</si>
  <si>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</si>
  <si>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</si>
  <si>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</si>
  <si>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</si>
  <si>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</si>
  <si>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</si>
  <si>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</si>
  <si>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</si>
  <si>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</si>
  <si>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</si>
  <si>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</si>
  <si>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</si>
  <si>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</si>
  <si>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</si>
  <si>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</si>
  <si>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</si>
  <si>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</si>
  <si>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</si>
  <si>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</si>
  <si>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</si>
  <si>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</si>
  <si>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</si>
  <si>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</si>
  <si>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</si>
  <si>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</si>
  <si>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</si>
  <si>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</si>
  <si>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</si>
  <si>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</si>
  <si>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</si>
  <si>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</si>
  <si>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</si>
  <si>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</si>
  <si>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</si>
  <si>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</si>
  <si>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</si>
  <si>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</si>
  <si>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</si>
  <si>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</si>
  <si>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</si>
  <si>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</si>
  <si>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</si>
  <si>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</si>
  <si>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</si>
  <si>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</si>
  <si>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</si>
  <si>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</si>
  <si>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</si>
  <si>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</si>
  <si>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</si>
  <si>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</si>
  <si>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</si>
  <si>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</si>
  <si>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</si>
  <si>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</si>
  <si>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</si>
  <si>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</si>
  <si>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</si>
  <si>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</si>
  <si>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</si>
  <si>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</si>
  <si>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</si>
  <si>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</si>
  <si>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</si>
  <si>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</si>
  <si>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</si>
  <si>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</si>
  <si>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</si>
  <si>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</si>
  <si>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</si>
  <si>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</si>
  <si>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</si>
  <si>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</si>
  <si>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</si>
  <si>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</si>
  <si>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</si>
  <si>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</si>
  <si>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</si>
  <si>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</si>
  <si>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</si>
  <si>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</si>
  <si>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</si>
  <si>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</si>
  <si>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</si>
  <si>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</si>
  <si>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</si>
  <si>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</si>
  <si>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</si>
  <si>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</si>
  <si>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</si>
  <si>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</si>
  <si>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</si>
  <si>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</si>
  <si>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</si>
  <si>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</si>
  <si>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</si>
  <si>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</si>
  <si>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</si>
  <si>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</si>
  <si>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</si>
  <si>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</si>
  <si>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</si>
  <si>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</si>
  <si>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</si>
  <si>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</si>
  <si>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</si>
  <si>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</si>
  <si>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</si>
  <si>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</si>
  <si>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</si>
  <si>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</si>
  <si>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</si>
  <si>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</si>
  <si>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</si>
  <si>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</si>
  <si>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</si>
  <si>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</si>
  <si>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</si>
  <si>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</si>
  <si>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</si>
  <si>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</si>
  <si>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</si>
  <si>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</si>
  <si>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</si>
  <si>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</si>
  <si>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</si>
  <si>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</si>
  <si>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</si>
  <si>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</si>
  <si>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</si>
  <si>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</si>
  <si>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</si>
  <si>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</si>
  <si>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</si>
  <si>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</si>
  <si>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</si>
  <si>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</si>
  <si>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</si>
  <si>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</si>
  <si>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</si>
  <si>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</si>
  <si>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</si>
  <si>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</si>
  <si>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</si>
  <si>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</si>
  <si>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</si>
  <si>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</si>
  <si>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</si>
  <si>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</si>
  <si>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</si>
  <si>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</si>
  <si>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</si>
  <si>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</si>
  <si>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</si>
  <si>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</si>
  <si>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</si>
  <si>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</si>
  <si>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</si>
  <si>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</si>
  <si>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</si>
  <si>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</si>
  <si>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</si>
  <si>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</si>
  <si>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</si>
  <si>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</si>
  <si>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</si>
  <si>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</si>
  <si>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</si>
  <si>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</si>
  <si>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</si>
  <si>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</si>
  <si>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</si>
  <si>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</si>
  <si>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</si>
  <si>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</si>
  <si>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</si>
  <si>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</si>
  <si>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</si>
  <si>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</si>
  <si>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</si>
  <si>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</si>
  <si>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</si>
  <si>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</si>
  <si>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</si>
  <si>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</si>
  <si>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</si>
  <si>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</si>
  <si>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</si>
  <si>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</si>
  <si>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</si>
  <si>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</si>
  <si>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</si>
  <si>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</si>
  <si>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</si>
  <si>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</si>
  <si>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</si>
  <si>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</si>
  <si>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</si>
  <si>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</si>
  <si>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</si>
  <si>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</si>
  <si>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</si>
  <si>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</si>
  <si>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</si>
  <si>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</si>
  <si>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</si>
  <si>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</si>
  <si>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</si>
  <si>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</si>
  <si>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</si>
  <si>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</si>
  <si>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</si>
  <si>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</si>
  <si>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</si>
  <si>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</si>
  <si>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</si>
  <si>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</si>
  <si>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</si>
  <si>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</si>
  <si>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</si>
  <si>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</si>
  <si>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</si>
  <si>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</si>
  <si>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</si>
  <si>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</si>
  <si>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</si>
  <si>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</si>
  <si>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</si>
  <si>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</si>
  <si>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</si>
  <si>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</si>
  <si>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</si>
  <si>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</si>
  <si>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</si>
  <si>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</si>
  <si>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</si>
  <si>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</si>
  <si>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</si>
  <si>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</si>
  <si>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</si>
  <si>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</si>
  <si>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</si>
  <si>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</si>
  <si>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</si>
  <si>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</si>
  <si>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</si>
  <si>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</si>
  <si>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</si>
  <si>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</si>
  <si>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</si>
  <si>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</si>
  <si>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</si>
  <si>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</si>
  <si>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</si>
  <si>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</si>
  <si>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</si>
  <si>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</si>
  <si>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</si>
  <si>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</si>
  <si>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</si>
  <si>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</si>
  <si>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</si>
  <si>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</si>
  <si>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</si>
  <si>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</si>
  <si>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</si>
  <si>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</si>
  <si>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</si>
  <si>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</si>
  <si>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</si>
  <si>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</si>
  <si>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</si>
  <si>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</si>
  <si>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</si>
  <si>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</si>
  <si>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</si>
  <si>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</si>
  <si>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</si>
  <si>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</si>
  <si>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</si>
  <si>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</si>
  <si>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</si>
  <si>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</si>
  <si>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</si>
  <si>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</si>
  <si>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</si>
  <si>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</si>
  <si>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</si>
  <si>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</si>
  <si>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</si>
  <si>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</si>
  <si>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</si>
  <si>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</si>
  <si>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</si>
  <si>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</si>
  <si>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</si>
  <si>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</si>
  <si>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</si>
  <si>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</si>
  <si>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</si>
  <si>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</si>
  <si>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</si>
  <si>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</si>
  <si>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</si>
  <si>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</si>
  <si>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</si>
  <si>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</si>
  <si>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</si>
  <si>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</si>
  <si>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</si>
  <si>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</si>
  <si>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</si>
  <si>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</si>
  <si>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</si>
  <si>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</si>
  <si>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</si>
  <si>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</si>
  <si>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</si>
  <si>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</si>
  <si>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</si>
  <si>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</si>
  <si>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</si>
  <si>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</si>
  <si>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</si>
  <si>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</si>
  <si>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</si>
  <si>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</si>
  <si>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</si>
  <si>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</si>
  <si>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</si>
  <si>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</si>
  <si>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</si>
  <si>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</si>
  <si>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</si>
  <si>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</si>
  <si>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</si>
  <si>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</si>
  <si>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</si>
  <si>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</si>
  <si>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</si>
  <si>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</si>
  <si>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</si>
  <si>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</si>
  <si>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</si>
  <si>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</si>
  <si>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</si>
  <si>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</si>
  <si>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</si>
  <si>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</si>
  <si>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</si>
  <si>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</si>
  <si>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</si>
  <si>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</si>
  <si>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</si>
  <si>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</si>
  <si>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</si>
  <si>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</si>
  <si>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</si>
  <si>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</si>
  <si>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</si>
  <si>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</si>
  <si>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</si>
  <si>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</si>
  <si>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</si>
  <si>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</si>
  <si>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</si>
  <si>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</si>
  <si>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</si>
  <si>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</si>
  <si>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</si>
  <si>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</si>
  <si>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</si>
  <si>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</si>
  <si>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</si>
  <si>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</si>
  <si>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</si>
  <si>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</si>
  <si>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</si>
  <si>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</si>
  <si>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</si>
  <si>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</si>
  <si>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</si>
  <si>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</si>
  <si>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</si>
  <si>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</si>
  <si>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</si>
  <si>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</si>
  <si>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</si>
  <si>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</si>
  <si>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</si>
  <si>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</si>
  <si>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</si>
  <si>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</si>
  <si>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</si>
  <si>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</si>
  <si>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</si>
  <si>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</si>
  <si>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</si>
  <si>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</si>
  <si>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</si>
  <si>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</si>
  <si>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</si>
  <si>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</si>
  <si>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</si>
  <si>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</si>
  <si>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</si>
  <si>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</si>
  <si>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</si>
  <si>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</si>
  <si>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</si>
  <si>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</si>
  <si>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</si>
  <si>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</si>
  <si>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</si>
  <si>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</si>
  <si>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</si>
  <si>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</si>
  <si>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</si>
  <si>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</si>
  <si>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</si>
  <si>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</si>
  <si>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</si>
  <si>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</si>
  <si>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</si>
  <si>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</si>
  <si>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</si>
  <si>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</si>
  <si>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</si>
  <si>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</si>
  <si>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</si>
  <si>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</si>
  <si>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</si>
  <si>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</si>
  <si>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</si>
  <si>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</si>
  <si>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</si>
  <si>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</si>
  <si>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</si>
  <si>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</si>
  <si>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</si>
  <si>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</si>
  <si>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</si>
  <si>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</si>
  <si>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</si>
  <si>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</si>
  <si>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</si>
  <si>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</si>
  <si>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</si>
  <si>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</si>
  <si>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</si>
  <si>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</si>
  <si>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</si>
  <si>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</si>
  <si>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</si>
  <si>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</si>
  <si>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</si>
  <si>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</si>
  <si>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</si>
  <si>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</si>
  <si>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</si>
  <si>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</si>
  <si>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</si>
  <si>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</si>
  <si>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</si>
  <si>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</si>
  <si>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</si>
  <si>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</si>
  <si>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</si>
  <si>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</si>
  <si>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</si>
  <si>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</si>
  <si>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</si>
  <si>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</si>
  <si>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</si>
  <si>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</si>
  <si>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</si>
  <si>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</si>
  <si>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</si>
  <si>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</si>
  <si>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</si>
  <si>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</si>
  <si>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</si>
  <si>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</si>
  <si>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</si>
  <si>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</si>
  <si>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</si>
  <si>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</si>
  <si>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</si>
  <si>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</si>
  <si>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</si>
  <si>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</si>
  <si>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</si>
  <si>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</si>
  <si>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</si>
  <si>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</si>
  <si>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</si>
  <si>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</si>
  <si>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</si>
  <si>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</si>
  <si>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</si>
  <si>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</si>
  <si>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</si>
  <si>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</si>
  <si>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</si>
  <si>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</si>
  <si>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</si>
  <si>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</si>
  <si>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</si>
  <si>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</si>
  <si>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</si>
  <si>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</si>
  <si>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</si>
  <si>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</si>
  <si>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</si>
  <si>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</si>
  <si>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</si>
  <si>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</si>
  <si>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</si>
  <si>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</si>
  <si>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</si>
  <si>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</si>
  <si>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</si>
  <si>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</si>
  <si>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</si>
  <si>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</si>
  <si>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</si>
  <si>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</si>
  <si>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</si>
  <si>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</si>
  <si>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</si>
  <si>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</si>
  <si>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</si>
  <si>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</si>
  <si>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</si>
  <si>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</si>
  <si>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</si>
  <si>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</si>
  <si>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</si>
  <si>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</si>
  <si>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</si>
  <si>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</si>
  <si>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</si>
  <si>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</si>
  <si>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</si>
  <si>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</si>
  <si>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</si>
  <si>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</si>
  <si>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</si>
  <si>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</si>
  <si>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</si>
  <si>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</si>
  <si>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</si>
  <si>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</si>
  <si>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</si>
  <si>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</si>
  <si>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</si>
  <si>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</si>
  <si>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</si>
  <si>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</si>
  <si>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</si>
  <si>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</si>
  <si>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</si>
  <si>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</si>
  <si>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</si>
  <si>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</si>
  <si>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</si>
  <si>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</si>
  <si>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</si>
  <si>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</si>
  <si>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</si>
  <si>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</si>
  <si>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</si>
  <si>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</si>
  <si>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</si>
  <si>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</si>
  <si>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</si>
  <si>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</si>
  <si>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</si>
  <si>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</si>
  <si>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</si>
  <si>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</si>
  <si>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</si>
  <si>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</si>
  <si>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</si>
  <si>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</si>
  <si>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</si>
  <si>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</si>
  <si>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</si>
  <si>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</si>
  <si>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</si>
  <si>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</si>
  <si>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</si>
  <si>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</si>
  <si>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</si>
  <si>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</si>
  <si>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</si>
  <si>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</si>
  <si>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</si>
  <si>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</si>
  <si>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</si>
  <si>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</si>
  <si>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</si>
  <si>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</si>
  <si>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</si>
  <si>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</si>
  <si>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</si>
  <si>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</si>
  <si>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</si>
  <si>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</si>
  <si>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</si>
  <si>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</si>
  <si>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</si>
  <si>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</si>
  <si>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</si>
  <si>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</si>
  <si>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</si>
  <si>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</si>
  <si>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</si>
  <si>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</si>
  <si>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</si>
  <si>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</si>
  <si>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</si>
  <si>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</si>
  <si>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</si>
  <si>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</si>
  <si>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</si>
  <si>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</si>
  <si>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</si>
  <si>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</si>
  <si>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</si>
  <si>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</si>
  <si>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</si>
  <si>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</si>
  <si>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</si>
  <si>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</si>
  <si>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</si>
  <si>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</si>
  <si>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</si>
  <si>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</si>
  <si>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</si>
  <si>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</si>
  <si>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</si>
  <si>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</si>
  <si>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</si>
  <si>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</si>
  <si>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</si>
  <si>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</si>
  <si>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</si>
  <si>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</si>
  <si>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</si>
  <si>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</si>
  <si>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</si>
  <si>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</si>
  <si>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</si>
  <si>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</si>
  <si>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</si>
  <si>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</si>
  <si>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</si>
  <si>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</si>
  <si>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</si>
  <si>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</si>
  <si>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</si>
  <si>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</si>
  <si>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</si>
  <si>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</si>
  <si>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</si>
  <si>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</si>
  <si>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</si>
  <si>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</si>
  <si>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</si>
  <si>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</si>
  <si>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</si>
  <si>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</si>
  <si>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</si>
  <si>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</si>
  <si>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</si>
  <si>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</si>
  <si>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</si>
  <si>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</si>
  <si>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</si>
  <si>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</si>
  <si>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</si>
  <si>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</si>
  <si>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</si>
  <si>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</si>
  <si>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</si>
  <si>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</si>
  <si>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</si>
  <si>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</si>
  <si>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</si>
  <si>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</si>
  <si>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</si>
  <si>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</si>
  <si>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</si>
  <si>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</si>
  <si>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</si>
  <si>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</si>
  <si>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</si>
  <si>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</si>
  <si>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</si>
  <si>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</si>
  <si>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</si>
  <si>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</si>
  <si>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</si>
  <si>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</si>
  <si>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</si>
  <si>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</si>
  <si>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</si>
  <si>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</si>
  <si>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</si>
  <si>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</si>
  <si>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</si>
  <si>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</si>
  <si>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</si>
  <si>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</si>
  <si>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</si>
  <si>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</si>
  <si>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</si>
  <si>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</si>
  <si>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</si>
  <si>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</si>
  <si>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</si>
  <si>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</si>
  <si>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</si>
  <si>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</si>
  <si>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</si>
  <si>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</si>
  <si>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</si>
  <si>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</si>
  <si>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</si>
  <si>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</si>
  <si>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</si>
  <si>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</si>
  <si>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</si>
  <si>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</si>
  <si>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</si>
  <si>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</si>
  <si>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</si>
  <si>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</si>
  <si>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</si>
  <si>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</si>
  <si>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</si>
  <si>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</si>
  <si>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</si>
  <si>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</si>
  <si>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</si>
  <si>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</si>
  <si>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</si>
  <si>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</si>
  <si>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</si>
  <si>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</si>
  <si>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</si>
  <si>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</si>
  <si>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</si>
  <si>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</si>
  <si>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</si>
  <si>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</si>
  <si>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</si>
  <si>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</si>
  <si>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</si>
  <si>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</si>
  <si>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</si>
  <si>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</si>
  <si>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</si>
  <si>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</si>
  <si>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</si>
  <si>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</si>
  <si>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</si>
  <si>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</si>
  <si>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</si>
  <si>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</si>
  <si>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</si>
  <si>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</si>
  <si>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</si>
  <si>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</si>
  <si>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</si>
  <si>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</si>
  <si>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</si>
  <si>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</si>
  <si>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</si>
  <si>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</si>
  <si>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</si>
  <si>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</si>
  <si>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</si>
  <si>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</si>
  <si>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</si>
  <si>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</si>
  <si>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</si>
  <si>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</si>
  <si>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</si>
  <si>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</si>
  <si>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</si>
  <si>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</si>
  <si>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</si>
  <si>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</si>
  <si>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</si>
  <si>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</si>
  <si>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</si>
  <si>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</si>
  <si>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</si>
  <si>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</si>
  <si>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</si>
  <si>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</si>
  <si>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</si>
  <si>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</si>
  <si>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</si>
  <si>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</si>
  <si>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</si>
  <si>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</si>
  <si>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</si>
  <si>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</si>
  <si>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</si>
  <si>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</si>
  <si>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</si>
  <si>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</si>
  <si>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</si>
  <si>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</si>
  <si>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</si>
  <si>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</si>
  <si>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</si>
  <si>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</si>
  <si>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</si>
  <si>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</si>
  <si>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</si>
  <si>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</si>
  <si>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</si>
  <si>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</si>
  <si>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</si>
  <si>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</si>
  <si>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</si>
  <si>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</si>
  <si>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</si>
  <si>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</si>
  <si>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</si>
  <si>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</si>
  <si>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</si>
  <si>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</si>
  <si>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</si>
  <si>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</si>
  <si>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</si>
  <si>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</si>
  <si>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</si>
  <si>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</si>
  <si>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</si>
  <si>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</si>
  <si>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</si>
  <si>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</si>
  <si>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</si>
  <si>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</si>
  <si>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</si>
  <si>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</si>
  <si>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</si>
  <si>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</si>
  <si>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</si>
  <si>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</si>
  <si>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</si>
  <si>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</si>
  <si>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</si>
  <si>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</si>
  <si>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</si>
  <si>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</si>
  <si>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</si>
  <si>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</si>
  <si>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</si>
  <si>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</si>
  <si>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</si>
  <si>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</si>
  <si>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</si>
  <si>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</si>
  <si>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</si>
  <si>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</si>
  <si>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</si>
  <si>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</si>
  <si>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</si>
  <si>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</si>
  <si>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</si>
  <si>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</si>
  <si>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</si>
  <si>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</si>
  <si>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</si>
  <si>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</si>
  <si>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</si>
  <si>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</si>
  <si>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</si>
  <si>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</si>
  <si>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</si>
  <si>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</si>
  <si>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</si>
  <si>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</si>
  <si>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</si>
  <si>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</si>
  <si>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</si>
  <si>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</si>
  <si>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</si>
  <si>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</si>
  <si>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</si>
  <si>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</si>
  <si>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</si>
  <si>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</si>
  <si>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</si>
  <si>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</si>
  <si>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</si>
  <si>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</si>
  <si>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</si>
  <si>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</si>
  <si>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</si>
  <si>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</si>
  <si>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</si>
  <si>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</si>
  <si>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</si>
  <si>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</si>
  <si>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</si>
  <si>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</si>
  <si>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</si>
  <si>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</si>
  <si>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</si>
  <si>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</si>
  <si>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</si>
  <si>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</si>
  <si>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</si>
  <si>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</si>
  <si>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</si>
  <si>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</si>
  <si>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</si>
  <si>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</si>
  <si>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</si>
  <si>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</si>
  <si>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</si>
  <si>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</si>
  <si>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</si>
  <si>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</si>
  <si>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</si>
  <si>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</si>
  <si>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</si>
  <si>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</si>
  <si>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</si>
  <si>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</si>
  <si>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</si>
  <si>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</si>
  <si>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</si>
  <si>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</si>
  <si>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</si>
  <si>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</si>
  <si>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</si>
  <si>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</si>
  <si>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</si>
  <si>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</si>
  <si>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</si>
  <si>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</si>
  <si>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</si>
  <si>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</si>
  <si>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</si>
  <si>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</si>
  <si>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</si>
  <si>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</si>
  <si>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</si>
  <si>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</si>
  <si>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</si>
  <si>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</si>
  <si>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</si>
  <si>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</si>
  <si>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</si>
  <si>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</si>
  <si>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</si>
  <si>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</si>
  <si>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</si>
  <si>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</si>
  <si>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</si>
  <si>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</si>
  <si>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</si>
  <si>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</si>
  <si>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</si>
  <si>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</si>
  <si>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</si>
  <si>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</si>
  <si>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</si>
  <si>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</si>
  <si>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</si>
  <si>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</si>
  <si>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</si>
  <si>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</si>
  <si>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</si>
  <si>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</si>
  <si>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</si>
  <si>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</si>
  <si>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</si>
  <si>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</si>
  <si>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</si>
  <si>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</si>
  <si>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</si>
  <si>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</si>
  <si>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</si>
  <si>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</si>
  <si>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</si>
  <si>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</si>
  <si>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</si>
  <si>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</si>
  <si>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</si>
  <si>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</si>
  <si>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</si>
  <si>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</si>
  <si>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</si>
  <si>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</si>
  <si>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</si>
  <si>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</si>
  <si>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</si>
  <si>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</si>
  <si>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</si>
  <si>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</si>
  <si>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</si>
  <si>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</si>
  <si>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</si>
  <si>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</si>
  <si>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</si>
  <si>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</si>
  <si>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</si>
  <si>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</si>
  <si>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</si>
  <si>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</si>
  <si>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</si>
  <si>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</si>
  <si>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</si>
  <si>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</si>
  <si>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</si>
  <si>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</si>
  <si>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</si>
  <si>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</si>
  <si>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</si>
  <si>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</si>
  <si>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</si>
  <si>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</si>
  <si>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</si>
  <si>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</si>
  <si>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</si>
  <si>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</si>
  <si>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</si>
  <si>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</si>
  <si>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</si>
  <si>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</si>
  <si>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</si>
  <si>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</si>
  <si>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</si>
  <si>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</si>
  <si>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</si>
  <si>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</si>
  <si>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</si>
  <si>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</si>
  <si>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</si>
  <si>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</si>
  <si>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</si>
  <si>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</si>
  <si>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</si>
  <si>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</si>
  <si>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</si>
  <si>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</si>
  <si>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</si>
  <si>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</si>
  <si>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</si>
  <si>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</si>
  <si>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</si>
  <si>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</si>
  <si>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</si>
  <si>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</si>
  <si>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</si>
  <si>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</si>
  <si>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</si>
  <si>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</si>
  <si>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</si>
  <si>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</si>
  <si>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</si>
  <si>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</si>
  <si>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</si>
  <si>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</si>
  <si>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</si>
  <si>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</si>
  <si>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</si>
  <si>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</si>
  <si>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</si>
  <si>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</si>
  <si>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</si>
  <si>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</si>
  <si>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</si>
  <si>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</si>
  <si>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</si>
  <si>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</si>
  <si>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</si>
  <si>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</si>
  <si>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</si>
  <si>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</si>
  <si>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</si>
  <si>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</si>
  <si>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</si>
  <si>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</si>
  <si>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</si>
  <si>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</si>
  <si>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</si>
  <si>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</si>
  <si>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</si>
  <si>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</si>
  <si>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</si>
  <si>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</si>
  <si>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</si>
  <si>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</si>
  <si>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</si>
  <si>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</si>
  <si>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</si>
  <si>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</si>
  <si>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</si>
  <si>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</si>
  <si>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</si>
  <si>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</si>
  <si>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</si>
  <si>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</si>
  <si>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</si>
  <si>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</si>
  <si>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</si>
  <si>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</si>
  <si>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</si>
  <si>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</si>
  <si>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</si>
  <si>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</si>
  <si>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</si>
  <si>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</si>
  <si>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</si>
  <si>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</si>
  <si>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</si>
  <si>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</si>
  <si>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</si>
  <si>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</si>
  <si>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</si>
  <si>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</si>
  <si>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</si>
  <si>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</si>
  <si>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</si>
  <si>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</si>
  <si>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</si>
  <si>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</si>
  <si>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</si>
  <si>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</si>
  <si>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</si>
  <si>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</si>
  <si>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</si>
  <si>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</si>
  <si>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</si>
  <si>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</si>
  <si>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</si>
  <si>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</si>
  <si>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</si>
  <si>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</si>
  <si>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</si>
  <si>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</si>
  <si>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</si>
  <si>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</si>
  <si>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</si>
  <si>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</si>
  <si>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</si>
  <si>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</si>
  <si>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</si>
  <si>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</si>
  <si>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</si>
  <si>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</si>
  <si>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</si>
  <si>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</si>
  <si>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</si>
  <si>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</si>
  <si>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</si>
  <si>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</si>
  <si>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</si>
  <si>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</si>
  <si>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</si>
  <si>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</si>
  <si>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</si>
  <si>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</si>
  <si>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</si>
  <si>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</si>
  <si>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</si>
  <si>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</si>
  <si>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</si>
  <si>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</si>
  <si>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</si>
  <si>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</si>
  <si>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</si>
  <si>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</si>
  <si>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</si>
  <si>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</si>
  <si>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</si>
  <si>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</si>
  <si>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</si>
  <si>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</si>
  <si>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</si>
  <si>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</si>
  <si>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</si>
  <si>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</si>
  <si>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</si>
  <si>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</si>
  <si>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</si>
  <si>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</si>
  <si>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</si>
  <si>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</si>
  <si>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</si>
  <si>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</si>
  <si>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</si>
  <si>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</si>
  <si>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</si>
  <si>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</si>
  <si>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</si>
  <si>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</si>
  <si>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</si>
  <si>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</si>
  <si>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</si>
  <si>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</si>
  <si>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</si>
  <si>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</si>
  <si>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</si>
  <si>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</si>
  <si>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</si>
  <si>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</si>
  <si>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</si>
  <si>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</si>
  <si>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</si>
  <si>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</si>
  <si>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</si>
  <si>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</si>
  <si>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</si>
  <si>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</si>
  <si>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</si>
  <si>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</si>
  <si>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</si>
  <si>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</si>
  <si>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</si>
  <si>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</si>
  <si>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</si>
  <si>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</si>
  <si>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</si>
  <si>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</si>
  <si>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</si>
  <si>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</si>
  <si>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</si>
  <si>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</si>
  <si>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</si>
  <si>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</si>
  <si>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</si>
  <si>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</si>
  <si>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</si>
  <si>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</si>
  <si>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</si>
  <si>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</si>
  <si>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</si>
  <si>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</si>
  <si>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</si>
  <si>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</si>
  <si>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</si>
  <si>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</si>
  <si>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</si>
  <si>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</si>
  <si>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</si>
  <si>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</si>
  <si>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</si>
  <si>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</si>
  <si>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</si>
  <si>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</si>
  <si>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</si>
  <si>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</si>
  <si>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</si>
  <si>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</si>
  <si>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</si>
  <si>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</si>
  <si>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</si>
  <si>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</si>
  <si>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</si>
  <si>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</si>
  <si>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</si>
  <si>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</si>
  <si>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</si>
  <si>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</si>
  <si>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</si>
  <si>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</si>
  <si>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</si>
  <si>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</si>
  <si>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</si>
  <si>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</si>
  <si>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</si>
  <si>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</si>
  <si>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</si>
  <si>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</si>
  <si>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</si>
  <si>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</si>
  <si>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</si>
  <si>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</si>
  <si>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</si>
  <si>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</si>
  <si>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</si>
  <si>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</si>
  <si>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</si>
  <si>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</si>
  <si>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</si>
  <si>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</si>
  <si>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</si>
  <si>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</si>
  <si>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</si>
  <si>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</si>
  <si>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</si>
  <si>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</si>
  <si>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</si>
  <si>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</si>
  <si>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</si>
  <si>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</si>
  <si>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</si>
  <si>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</si>
  <si>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</si>
  <si>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</si>
  <si>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</si>
  <si>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</si>
  <si>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</si>
  <si>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</si>
  <si>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</si>
  <si>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</si>
  <si>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</si>
  <si>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</si>
  <si>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</si>
  <si>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</si>
  <si>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</si>
  <si>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</si>
  <si>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</si>
  <si>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</si>
  <si>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</si>
  <si>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</si>
  <si>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</si>
  <si>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</si>
  <si>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</si>
  <si>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</si>
  <si>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</si>
  <si>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</si>
  <si>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</si>
  <si>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</si>
  <si>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</si>
  <si>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</si>
  <si>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</si>
  <si>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</si>
  <si>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</si>
  <si>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</si>
  <si>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</si>
  <si>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</si>
  <si>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</si>
  <si>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</si>
  <si>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</si>
  <si>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</si>
  <si>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</si>
  <si>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</si>
  <si>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</si>
  <si>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</si>
  <si>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</si>
  <si>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</si>
  <si>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</si>
  <si>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</si>
  <si>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</si>
  <si>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</si>
  <si>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</si>
  <si>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</si>
  <si>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</si>
  <si>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</si>
  <si>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</si>
  <si>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</si>
  <si>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</si>
  <si>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</si>
  <si>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</si>
  <si>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</si>
  <si>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</si>
  <si>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</si>
  <si>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</si>
  <si>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</si>
  <si>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</si>
  <si>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</si>
  <si>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</si>
  <si>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</si>
  <si>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</si>
  <si>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</si>
  <si>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</si>
  <si>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</si>
  <si>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</si>
  <si>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</si>
  <si>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</si>
  <si>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</si>
  <si>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</si>
  <si>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</si>
  <si>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</si>
  <si>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</si>
  <si>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</si>
  <si>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</si>
  <si>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</si>
  <si>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</si>
  <si>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</si>
  <si>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</si>
  <si>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</si>
  <si>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</si>
  <si>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</si>
  <si>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</si>
  <si>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</si>
  <si>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</si>
  <si>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</si>
  <si>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</si>
  <si>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</si>
  <si>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</si>
  <si>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</si>
  <si>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</si>
  <si>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</si>
  <si>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</si>
  <si>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</si>
  <si>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</si>
  <si>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</si>
  <si>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</si>
  <si>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</si>
  <si>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</si>
  <si>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</si>
  <si>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</si>
  <si>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</si>
  <si>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</si>
  <si>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</si>
  <si>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</si>
  <si>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</si>
  <si>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</si>
  <si>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</si>
  <si>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</si>
  <si>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</si>
  <si>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</si>
  <si>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</si>
  <si>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</si>
  <si>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</si>
  <si>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</si>
  <si>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</si>
  <si>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</si>
  <si>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</si>
  <si>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</si>
  <si>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</si>
  <si>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</si>
  <si>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</si>
  <si>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</si>
  <si>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</si>
  <si>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</si>
  <si>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</si>
  <si>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</si>
  <si>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</si>
  <si>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</si>
  <si>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</si>
  <si>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</si>
  <si>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</si>
  <si>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</si>
  <si>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</si>
  <si>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</si>
  <si>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</si>
  <si>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</si>
  <si>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</si>
  <si>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</si>
  <si>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</si>
  <si>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</si>
  <si>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</si>
  <si>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</si>
  <si>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</si>
  <si>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</si>
  <si>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</si>
  <si>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</si>
  <si>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</si>
  <si>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</si>
  <si>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</si>
  <si>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</si>
  <si>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</si>
  <si>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</si>
  <si>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</si>
  <si>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</si>
  <si>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</si>
  <si>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</si>
  <si>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</si>
  <si>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</si>
  <si>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</si>
  <si>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</si>
  <si>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</si>
  <si>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</si>
  <si>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</si>
  <si>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</si>
  <si>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</si>
  <si>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</si>
  <si>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</si>
  <si>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</si>
  <si>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</si>
  <si>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</si>
  <si>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</si>
  <si>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</si>
  <si>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</si>
  <si>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</si>
  <si>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</si>
  <si>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</si>
  <si>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</si>
  <si>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</si>
  <si>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</si>
  <si>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</si>
  <si>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</si>
  <si>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</si>
  <si>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</si>
  <si>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</si>
  <si>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</si>
  <si>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</si>
  <si>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</si>
  <si>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</si>
  <si>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</si>
  <si>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</si>
  <si>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</si>
  <si>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</si>
  <si>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</si>
  <si>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</si>
  <si>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</si>
  <si>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</si>
  <si>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</si>
  <si>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</si>
  <si>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</si>
  <si>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</si>
  <si>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</si>
  <si>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</si>
  <si>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</si>
  <si>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</si>
  <si>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</si>
  <si>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</si>
  <si>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</si>
  <si>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</si>
  <si>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</si>
  <si>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</si>
  <si>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</si>
  <si>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</si>
  <si>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</si>
  <si>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</si>
  <si>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</si>
  <si>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</si>
  <si>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</si>
  <si>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</si>
  <si>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</si>
  <si>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</si>
  <si>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</si>
  <si>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</si>
  <si>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</si>
  <si>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</si>
  <si>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</si>
  <si>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</si>
  <si>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</si>
  <si>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</si>
  <si>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</si>
  <si>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</si>
  <si>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</si>
  <si>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</si>
  <si>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</si>
  <si>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</si>
  <si>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</si>
  <si>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</si>
  <si>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</si>
  <si>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</si>
  <si>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</si>
  <si>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</si>
  <si>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</si>
  <si>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</si>
  <si>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</si>
  <si>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</si>
  <si>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</si>
  <si>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</si>
  <si>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</si>
  <si>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</si>
  <si>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</si>
  <si>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</si>
  <si>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</si>
  <si>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</si>
  <si>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</si>
  <si>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</si>
  <si>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</si>
  <si>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</si>
  <si>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</si>
  <si>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</si>
  <si>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</si>
  <si>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</si>
  <si>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</si>
  <si>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</si>
  <si>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</si>
  <si>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</si>
  <si>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</si>
  <si>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</si>
  <si>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</si>
  <si>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</si>
  <si>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</si>
  <si>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</si>
  <si>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</si>
  <si>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</si>
  <si>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</si>
  <si>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</si>
  <si>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</si>
  <si>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</si>
  <si>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</si>
  <si>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</si>
  <si>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</si>
  <si>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</si>
  <si>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</si>
  <si>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</si>
  <si>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</si>
  <si>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</si>
  <si>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</si>
  <si>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</si>
  <si>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</si>
  <si>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</si>
  <si>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</si>
  <si>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</si>
  <si>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</si>
  <si>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</si>
  <si>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</si>
  <si>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</si>
  <si>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</si>
  <si>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</si>
  <si>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</si>
  <si>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</si>
  <si>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</si>
  <si>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</si>
  <si>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</si>
  <si>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</si>
  <si>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</si>
  <si>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</si>
  <si>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</si>
  <si>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</si>
  <si>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</si>
  <si>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</si>
  <si>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</si>
  <si>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</si>
  <si>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</si>
  <si>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</si>
  <si>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</si>
  <si>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</si>
  <si>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</si>
  <si>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</si>
  <si>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</si>
  <si>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</si>
  <si>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</si>
  <si>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</si>
  <si>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</si>
  <si>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</si>
  <si>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</si>
  <si>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</si>
  <si>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</si>
  <si>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</si>
  <si>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</si>
  <si>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</si>
  <si>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</si>
  <si>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</si>
  <si>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</si>
  <si>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</si>
  <si>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</si>
  <si>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</si>
  <si>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</si>
  <si>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</si>
  <si>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</si>
  <si>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</si>
  <si>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</si>
  <si>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</si>
  <si>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</si>
  <si>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</si>
  <si>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</si>
  <si>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</si>
  <si>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</si>
  <si>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</si>
  <si>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</si>
  <si>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</si>
  <si>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</si>
  <si>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</si>
  <si>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</si>
  <si>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</si>
  <si>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</si>
  <si>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</si>
  <si>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</si>
  <si>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</si>
  <si>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</si>
  <si>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</si>
  <si>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</si>
  <si>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</si>
  <si>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</si>
  <si>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</si>
  <si>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</si>
  <si>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</si>
  <si>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</si>
  <si>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</si>
  <si>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</si>
  <si>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</si>
  <si>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</si>
  <si>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</si>
  <si>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</si>
  <si>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</si>
  <si>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</si>
  <si>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</si>
  <si>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</si>
  <si>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</si>
  <si>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</si>
  <si>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</si>
  <si>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</si>
  <si>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</si>
  <si>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</si>
  <si>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</si>
  <si>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</si>
  <si>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</si>
  <si>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</si>
  <si>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</si>
  <si>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</si>
  <si>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</si>
  <si>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</si>
  <si>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</si>
  <si>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</si>
  <si>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</si>
  <si>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</si>
  <si>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</si>
  <si>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</si>
  <si>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</si>
  <si>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</si>
  <si>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</si>
  <si>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</si>
  <si>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</si>
  <si>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</si>
  <si>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</si>
  <si>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</si>
  <si>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</si>
  <si>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</si>
  <si>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</si>
  <si>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</si>
  <si>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</si>
  <si>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</si>
  <si>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</si>
  <si>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</si>
  <si>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</si>
  <si>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</si>
  <si>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</si>
  <si>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</si>
  <si>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</si>
  <si>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</si>
  <si>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</si>
  <si>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</si>
  <si>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</si>
  <si>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</si>
  <si>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</si>
  <si>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</si>
  <si>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</si>
  <si>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</si>
  <si>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</si>
  <si>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</si>
  <si>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</si>
  <si>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</si>
  <si>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</si>
  <si>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</si>
  <si>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</si>
  <si>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</si>
  <si>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</si>
  <si>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</si>
  <si>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</si>
  <si>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</si>
  <si>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</si>
  <si>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</si>
  <si>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</si>
  <si>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</si>
  <si>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</si>
  <si>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</si>
  <si>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</si>
  <si>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</si>
  <si>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</si>
  <si>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</si>
  <si>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</si>
  <si>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</si>
  <si>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</si>
  <si>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</si>
  <si>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</si>
  <si>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</si>
  <si>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</si>
  <si>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</si>
  <si>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</si>
  <si>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</si>
  <si>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</si>
  <si>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</si>
  <si>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</si>
  <si>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</si>
  <si>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</si>
  <si>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</si>
  <si>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</si>
  <si>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</si>
  <si>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</si>
  <si>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</si>
  <si>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</si>
  <si>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</si>
  <si>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</si>
  <si>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</si>
  <si>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</si>
  <si>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</si>
  <si>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</si>
  <si>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</si>
  <si>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</si>
  <si>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</si>
  <si>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</si>
  <si>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</si>
  <si>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</si>
  <si>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</si>
  <si>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</si>
  <si>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</si>
  <si>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</si>
  <si>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</si>
  <si>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</si>
  <si>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</si>
  <si>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</si>
  <si>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</si>
  <si>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</si>
  <si>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</si>
  <si>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</si>
  <si>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</si>
  <si>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</si>
  <si>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</si>
  <si>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</si>
  <si>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</si>
  <si>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</si>
  <si>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</si>
  <si>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</si>
  <si>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</si>
  <si>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</si>
  <si>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</si>
  <si>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</si>
  <si>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</si>
  <si>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</si>
  <si>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</si>
  <si>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</si>
  <si>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</si>
  <si>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</si>
  <si>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</si>
  <si>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</si>
  <si>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</si>
  <si>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</si>
  <si>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</si>
  <si>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</si>
  <si>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</si>
  <si>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</si>
  <si>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</si>
  <si>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</si>
  <si>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</si>
  <si>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</si>
  <si>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</si>
  <si>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</si>
  <si>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</si>
  <si>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</si>
  <si>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</si>
  <si>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</si>
  <si>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</si>
  <si>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</si>
  <si>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</si>
  <si>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</si>
  <si>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</si>
  <si>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</si>
  <si>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</si>
  <si>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</si>
  <si>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</si>
  <si>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</si>
  <si>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</si>
  <si>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</si>
  <si>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</si>
  <si>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</si>
  <si>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</si>
  <si>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</si>
  <si>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</si>
  <si>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</si>
  <si>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</si>
  <si>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</si>
  <si>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</si>
  <si>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</si>
  <si>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</si>
  <si>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</si>
  <si>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</si>
  <si>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</si>
  <si>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</si>
  <si>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</si>
  <si>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</si>
  <si>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</si>
  <si>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</si>
  <si>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</si>
  <si>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</si>
  <si>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</si>
  <si>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</si>
  <si>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</si>
  <si>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</si>
  <si>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</si>
  <si>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</si>
  <si>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</si>
  <si>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</si>
  <si>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</si>
  <si>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</si>
  <si>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</si>
  <si>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</si>
  <si>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</si>
  <si>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</si>
  <si>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</si>
  <si>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</si>
  <si>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</si>
  <si>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</si>
  <si>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</si>
  <si>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</si>
  <si>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</si>
  <si>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</si>
  <si>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</si>
  <si>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</si>
  <si>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</si>
  <si>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</si>
  <si>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</si>
  <si>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</si>
  <si>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</si>
  <si>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</si>
  <si>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</si>
  <si>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</si>
  <si>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</si>
  <si>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</si>
  <si>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</si>
  <si>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</si>
  <si>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</si>
  <si>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</si>
  <si>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</si>
  <si>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</si>
  <si>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</si>
  <si>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</si>
  <si>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</si>
  <si>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</si>
  <si>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</si>
  <si>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</si>
  <si>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</si>
  <si>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</si>
  <si>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</si>
  <si>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</si>
  <si>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</si>
  <si>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</si>
  <si>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</si>
  <si>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</si>
  <si>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</si>
  <si>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</si>
  <si>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</si>
  <si>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</si>
  <si>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</si>
  <si>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</si>
  <si>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</si>
  <si>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</si>
  <si>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</si>
  <si>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</si>
  <si>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</si>
  <si>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</si>
  <si>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</si>
  <si>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</si>
  <si>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</si>
  <si>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</si>
  <si>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</si>
  <si>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</si>
  <si>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</si>
  <si>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</si>
  <si>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</si>
  <si>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</si>
  <si>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</si>
  <si>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</si>
  <si>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</si>
  <si>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</si>
  <si>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</si>
  <si>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</si>
  <si>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</si>
  <si>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</si>
  <si>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</si>
  <si>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</si>
  <si>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</si>
  <si>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</si>
  <si>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</si>
  <si>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</si>
  <si>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</si>
  <si>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</si>
  <si>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</si>
  <si>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</si>
  <si>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</si>
  <si>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</si>
  <si>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</si>
  <si>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</si>
  <si>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</si>
  <si>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</si>
  <si>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</si>
  <si>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</si>
  <si>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</si>
  <si>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</si>
  <si>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</si>
  <si>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</si>
  <si>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</si>
  <si>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</si>
  <si>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</si>
  <si>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</si>
  <si>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</si>
  <si>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</si>
  <si>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</si>
  <si>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</si>
  <si>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</si>
  <si>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</si>
  <si>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</si>
  <si>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</si>
  <si>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</si>
  <si>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</si>
  <si>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</si>
  <si>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</si>
  <si>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</si>
  <si>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</si>
  <si>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</si>
  <si>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</si>
  <si>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</si>
  <si>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</si>
  <si>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</si>
  <si>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</si>
  <si>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</si>
  <si>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</si>
  <si>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</si>
  <si>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</si>
  <si>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</si>
  <si>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</si>
  <si>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</si>
  <si>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</si>
  <si>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</si>
  <si>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</si>
  <si>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</si>
  <si>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</si>
  <si>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</si>
  <si>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</si>
  <si>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</si>
  <si>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</si>
  <si>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</si>
  <si>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</si>
  <si>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</si>
  <si>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</si>
  <si>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</si>
  <si>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</si>
  <si>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</si>
  <si>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</si>
  <si>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</si>
  <si>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</si>
  <si>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</si>
  <si>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</si>
  <si>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</si>
  <si>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</si>
  <si>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</si>
  <si>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</si>
  <si>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</si>
  <si>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</si>
  <si>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</si>
  <si>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</si>
  <si>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</si>
  <si>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</si>
  <si>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</si>
  <si>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</si>
  <si>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</si>
  <si>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</si>
  <si>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</si>
  <si>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</si>
  <si>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</si>
  <si>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</si>
  <si>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</si>
  <si>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</si>
  <si>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</si>
  <si>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</si>
  <si>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</si>
  <si>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</si>
  <si>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</si>
  <si>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</si>
  <si>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</si>
  <si>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</si>
  <si>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</si>
  <si>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</si>
  <si>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</si>
  <si>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</si>
  <si>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</si>
  <si>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</si>
  <si>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</si>
  <si>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</si>
  <si>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</si>
  <si>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</si>
  <si>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</si>
  <si>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</si>
  <si>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</si>
  <si>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</si>
  <si>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</si>
  <si>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</si>
  <si>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</si>
  <si>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</si>
  <si>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</si>
  <si>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</si>
  <si>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</si>
  <si>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</si>
  <si>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</si>
  <si>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</si>
  <si>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</si>
  <si>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</si>
  <si>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</si>
  <si>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</si>
  <si>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</si>
  <si>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</si>
  <si>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</si>
  <si>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</si>
  <si>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</si>
  <si>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</si>
  <si>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</si>
  <si>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</si>
  <si>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</si>
  <si>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</si>
  <si>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</si>
  <si>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</si>
  <si>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</si>
  <si>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</si>
  <si>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</si>
  <si>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</si>
  <si>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</si>
  <si>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</si>
  <si>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</si>
  <si>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</si>
  <si>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</si>
  <si>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</si>
  <si>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</si>
  <si>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</si>
  <si>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</si>
  <si>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</si>
  <si>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</si>
  <si>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</si>
  <si>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</si>
  <si>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</si>
  <si>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</si>
  <si>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</si>
  <si>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</si>
  <si>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</si>
  <si>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</si>
  <si>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</si>
  <si>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</si>
  <si>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</si>
  <si>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</si>
  <si>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</si>
  <si>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</si>
  <si>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</si>
  <si>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</si>
  <si>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</si>
  <si>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</si>
  <si>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</si>
  <si>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</si>
  <si>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</si>
  <si>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</si>
  <si>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</si>
  <si>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</si>
  <si>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</si>
  <si>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</si>
  <si>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</si>
  <si>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</si>
  <si>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</si>
  <si>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</si>
  <si>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</si>
  <si>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</si>
  <si>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</si>
  <si>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</si>
  <si>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</si>
  <si>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</si>
  <si>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</si>
  <si>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</si>
  <si>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</si>
  <si>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</si>
  <si>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</si>
  <si>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</si>
  <si>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</si>
  <si>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</si>
  <si>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</si>
  <si>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</si>
  <si>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</si>
  <si>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</si>
  <si>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</si>
  <si>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</si>
  <si>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</si>
  <si>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</si>
  <si>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</si>
  <si>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</si>
  <si>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</si>
  <si>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</si>
  <si>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</si>
  <si>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</si>
  <si>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</si>
  <si>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</si>
  <si>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</si>
  <si>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</si>
  <si>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</si>
  <si>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</si>
  <si>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</si>
  <si>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</si>
  <si>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</si>
  <si>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</si>
  <si>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</si>
  <si>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</si>
  <si>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</si>
  <si>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</si>
  <si>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</si>
  <si>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</si>
  <si>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</si>
  <si>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</si>
  <si>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</si>
  <si>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</si>
  <si>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</si>
  <si>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</si>
  <si>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</si>
  <si>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</si>
  <si>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</si>
  <si>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</si>
  <si>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</si>
  <si>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</si>
  <si>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</si>
  <si>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</si>
  <si>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</si>
  <si>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</si>
  <si>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</si>
  <si>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</si>
  <si>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</si>
  <si>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</si>
  <si>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</si>
  <si>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</si>
  <si>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</si>
  <si>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</si>
  <si>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</si>
  <si>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</si>
  <si>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</si>
  <si>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</si>
  <si>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</si>
  <si>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</si>
  <si>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</si>
  <si>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</si>
  <si>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</si>
  <si>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</si>
  <si>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</si>
  <si>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</si>
  <si>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</si>
  <si>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</si>
  <si>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</si>
  <si>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</si>
  <si>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</si>
  <si>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</si>
  <si>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</si>
  <si>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</si>
  <si>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</si>
  <si>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</si>
  <si>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</si>
  <si>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</si>
  <si>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</si>
  <si>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</si>
  <si>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</si>
  <si>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</si>
  <si>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</si>
  <si>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</si>
  <si>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</si>
  <si>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</si>
  <si>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</si>
  <si>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</si>
  <si>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</si>
  <si>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</si>
  <si>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</si>
  <si>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</si>
  <si>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</si>
  <si>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</si>
  <si>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</si>
  <si>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</si>
  <si>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</si>
  <si>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</si>
  <si>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</si>
  <si>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</si>
  <si>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</si>
  <si>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</si>
  <si>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</si>
  <si>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</si>
  <si>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</si>
  <si>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</si>
  <si>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</si>
  <si>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</si>
  <si>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</si>
  <si>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</si>
  <si>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</si>
  <si>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</si>
  <si>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</si>
  <si>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</si>
  <si>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</si>
  <si>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</si>
  <si>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</si>
  <si>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</si>
  <si>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</si>
  <si>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</si>
  <si>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</si>
  <si>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</si>
  <si>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</si>
  <si>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</si>
  <si>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</si>
  <si>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</si>
  <si>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</si>
  <si>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</si>
  <si>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</si>
  <si>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</si>
  <si>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</si>
  <si>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</si>
  <si>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</si>
  <si>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</si>
  <si>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</si>
  <si>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</si>
  <si>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</si>
  <si>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</si>
  <si>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</si>
  <si>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</si>
  <si>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</si>
  <si>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</si>
  <si>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</si>
  <si>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</si>
  <si>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</si>
  <si>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</si>
  <si>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</si>
  <si>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</si>
  <si>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</si>
  <si>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</si>
  <si>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</si>
  <si>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</si>
  <si>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</si>
  <si>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</si>
  <si>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</si>
  <si>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</si>
  <si>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</si>
  <si>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</si>
  <si>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</si>
  <si>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</si>
  <si>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</si>
  <si>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</si>
  <si>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</si>
  <si>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</si>
  <si>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</si>
  <si>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</si>
  <si>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</si>
  <si>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</si>
  <si>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</si>
  <si>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</si>
  <si>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</si>
  <si>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</si>
  <si>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</si>
  <si>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</si>
  <si>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</si>
  <si>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</si>
  <si>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</si>
  <si>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</si>
  <si>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</si>
  <si>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</si>
  <si>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</si>
  <si>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</si>
  <si>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</si>
  <si>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</si>
  <si>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</si>
  <si>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</si>
  <si>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</si>
  <si>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</si>
  <si>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</si>
  <si>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</si>
  <si>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</si>
  <si>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</si>
  <si>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</si>
  <si>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</si>
  <si>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</si>
  <si>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</si>
  <si>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</si>
  <si>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</si>
  <si>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</si>
  <si>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</si>
  <si>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</si>
  <si>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</si>
  <si>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</si>
  <si>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</si>
  <si>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</si>
  <si>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</si>
  <si>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</si>
  <si>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</si>
  <si>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</si>
  <si>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</si>
  <si>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</si>
  <si>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</si>
  <si>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</si>
  <si>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</si>
  <si>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</si>
  <si>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</si>
  <si>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</si>
  <si>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</si>
  <si>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</si>
  <si>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</si>
  <si>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</si>
  <si>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</si>
  <si>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</si>
  <si>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</si>
  <si>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</si>
  <si>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</si>
  <si>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</si>
  <si>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</si>
  <si>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</si>
  <si>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</si>
  <si>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</si>
  <si>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</si>
  <si>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</si>
  <si>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</si>
  <si>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</si>
  <si>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</si>
  <si>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</si>
  <si>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</si>
  <si>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</si>
  <si>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</si>
  <si>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</si>
  <si>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</si>
  <si>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</si>
  <si>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</si>
  <si>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</si>
  <si>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</si>
  <si>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</si>
  <si>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</si>
  <si>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</si>
  <si>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</si>
  <si>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</si>
  <si>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</si>
  <si>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</si>
  <si>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</si>
  <si>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</si>
  <si>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</si>
  <si>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</si>
  <si>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</si>
  <si>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</si>
  <si>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</si>
  <si>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</si>
  <si>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</si>
  <si>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</si>
  <si>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</si>
  <si>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</si>
  <si>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</si>
  <si>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</si>
  <si>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</si>
  <si>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</si>
  <si>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</si>
  <si>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</si>
  <si>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</si>
  <si>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</si>
  <si>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</si>
  <si>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</si>
  <si>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</si>
  <si>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</si>
  <si>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</si>
  <si>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</si>
  <si>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</si>
  <si>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</si>
  <si>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</si>
  <si>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</si>
  <si>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</si>
  <si>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</si>
  <si>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</si>
  <si>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</si>
  <si>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</si>
  <si>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</si>
  <si>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</si>
  <si>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</si>
  <si>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</si>
  <si>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</si>
  <si>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</si>
  <si>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</si>
  <si>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</si>
  <si>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</si>
  <si>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</si>
  <si>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</si>
  <si>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</si>
  <si>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</si>
  <si>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</si>
  <si>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</si>
  <si>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</si>
  <si>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</si>
  <si>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</si>
  <si>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</si>
  <si>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</si>
  <si>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</si>
  <si>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</si>
  <si>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</si>
  <si>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</si>
  <si>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</si>
  <si>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</si>
  <si>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</si>
  <si>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</si>
  <si>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</si>
  <si>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</si>
  <si>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</si>
  <si>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</si>
  <si>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</si>
  <si>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</si>
  <si>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</si>
  <si>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</si>
  <si>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</si>
  <si>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</si>
  <si>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</si>
  <si>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</si>
  <si>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</si>
  <si>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</si>
  <si>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</si>
  <si>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</si>
  <si>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</si>
  <si>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</si>
  <si>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</si>
  <si>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</si>
  <si>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</si>
  <si>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</si>
  <si>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</si>
  <si>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</si>
  <si>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</si>
  <si>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</si>
  <si>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</si>
  <si>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</si>
  <si>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</si>
  <si>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</si>
  <si>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</si>
  <si>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</si>
  <si>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</si>
  <si>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</si>
  <si>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</si>
  <si>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</si>
  <si>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</si>
  <si>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</si>
  <si>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</si>
  <si>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</si>
  <si>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</si>
  <si>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</si>
  <si>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</si>
  <si>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</si>
  <si>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</si>
  <si>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</si>
  <si>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</si>
  <si>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</si>
  <si>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</si>
  <si>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</si>
  <si>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</si>
  <si>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</si>
  <si>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</si>
  <si>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</si>
  <si>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</si>
  <si>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</si>
  <si>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</si>
  <si>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</si>
  <si>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</si>
  <si>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</si>
  <si>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</si>
  <si>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</si>
  <si>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</si>
  <si>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</si>
  <si>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</si>
  <si>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</si>
  <si>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</si>
  <si>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</si>
  <si>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</si>
  <si>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</si>
  <si>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</si>
  <si>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</si>
  <si>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</si>
  <si>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</si>
  <si>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</si>
  <si>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</si>
  <si>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</si>
  <si>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</si>
  <si>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</si>
  <si>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</si>
  <si>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</si>
  <si>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</si>
  <si>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</si>
  <si>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</si>
  <si>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</si>
  <si>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</si>
  <si>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</si>
  <si>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</si>
  <si>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</si>
  <si>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</si>
  <si>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</si>
  <si>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</si>
  <si>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</si>
  <si>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</si>
  <si>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</si>
  <si>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</si>
  <si>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</si>
  <si>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</si>
  <si>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</si>
  <si>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</si>
  <si>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</si>
  <si>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</si>
  <si>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</si>
  <si>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</si>
  <si>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</si>
  <si>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</si>
  <si>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</si>
  <si>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</si>
  <si>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</si>
  <si>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</si>
  <si>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</si>
  <si>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</si>
  <si>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</si>
  <si>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</si>
  <si>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</si>
  <si>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</si>
  <si>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</si>
  <si>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</si>
  <si>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</si>
  <si>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</si>
  <si>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</si>
  <si>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</si>
  <si>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</si>
  <si>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</si>
  <si>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</si>
  <si>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</si>
  <si>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</si>
  <si>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</si>
  <si>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</si>
  <si>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</si>
  <si>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</si>
  <si>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</si>
  <si>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</si>
  <si>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</si>
  <si>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</si>
  <si>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</si>
  <si>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</si>
  <si>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</si>
  <si>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</si>
  <si>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</si>
  <si>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</si>
  <si>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</si>
  <si>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</si>
  <si>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</si>
  <si>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</si>
  <si>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</si>
  <si>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</si>
  <si>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</si>
  <si>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</si>
  <si>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</si>
  <si>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</si>
  <si>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</si>
  <si>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</si>
  <si>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</si>
  <si>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</si>
  <si>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</si>
  <si>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</si>
  <si>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</si>
  <si>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</si>
  <si>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</si>
  <si>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</si>
  <si>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</si>
  <si>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</si>
  <si>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</si>
  <si>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</si>
  <si>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</si>
  <si>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</si>
  <si>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</si>
  <si>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</si>
  <si>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</si>
  <si>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</si>
  <si>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</si>
  <si>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</si>
  <si>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</si>
  <si>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</si>
  <si>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</si>
  <si>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</si>
  <si>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</si>
  <si>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</si>
  <si>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</si>
  <si>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</si>
  <si>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</si>
  <si>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</si>
  <si>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</si>
  <si>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</si>
  <si>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</si>
  <si>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</si>
  <si>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</si>
  <si>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</si>
  <si>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</si>
  <si>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</si>
  <si>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</si>
  <si>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</si>
  <si>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</si>
  <si>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</si>
  <si>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</si>
  <si>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</si>
  <si>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</si>
  <si>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</si>
  <si>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</si>
  <si>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</si>
  <si>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</si>
  <si>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</si>
  <si>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</si>
  <si>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</si>
  <si>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</si>
  <si>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</si>
  <si>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</si>
  <si>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</si>
  <si>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</si>
  <si>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</si>
  <si>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</si>
  <si>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</si>
  <si>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</si>
  <si>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</si>
  <si>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</si>
  <si>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</si>
  <si>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</si>
  <si>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</si>
  <si>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</si>
  <si>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</si>
  <si>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</si>
  <si>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</si>
  <si>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</si>
  <si>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</si>
  <si>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</si>
  <si>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</si>
  <si>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</si>
  <si>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</si>
  <si>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</si>
  <si>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</si>
  <si>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</si>
  <si>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</si>
  <si>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</si>
  <si>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</si>
  <si>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</si>
  <si>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</si>
  <si>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</si>
  <si>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</si>
  <si>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</si>
  <si>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</si>
  <si>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</si>
  <si>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</si>
  <si>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</si>
  <si>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</si>
  <si>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</si>
  <si>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</si>
  <si>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</si>
  <si>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</si>
  <si>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</si>
  <si>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</si>
  <si>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</si>
  <si>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</si>
  <si>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</si>
  <si>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</si>
  <si>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</si>
  <si>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</si>
  <si>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</si>
  <si>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</si>
  <si>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</si>
  <si>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</si>
  <si>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</si>
  <si>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</si>
  <si>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</si>
  <si>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</si>
  <si>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</si>
  <si>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</si>
  <si>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</si>
  <si>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</si>
  <si>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</si>
  <si>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</si>
  <si>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</si>
  <si>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</si>
  <si>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</si>
  <si>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</si>
  <si>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</si>
  <si>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</si>
  <si>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</si>
  <si>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</si>
  <si>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</si>
  <si>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</si>
  <si>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</si>
  <si>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</si>
  <si>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</si>
  <si>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</si>
  <si>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</si>
  <si>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</si>
  <si>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</si>
  <si>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</si>
  <si>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</si>
  <si>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</si>
  <si>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</si>
  <si>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</si>
  <si>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</si>
  <si>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</si>
  <si>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</si>
  <si>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</si>
  <si>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</si>
  <si>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</si>
  <si>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</si>
  <si>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</si>
  <si>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</si>
  <si>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</si>
  <si>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</si>
  <si>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</si>
  <si>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</si>
  <si>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</si>
  <si>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</si>
  <si>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</si>
  <si>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</si>
  <si>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</si>
  <si>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</si>
  <si>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</si>
  <si>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</si>
  <si>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</si>
  <si>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</si>
  <si>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</si>
  <si>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</si>
  <si>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</si>
  <si>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</si>
  <si>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</si>
  <si>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</si>
  <si>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</si>
  <si>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</si>
  <si>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</si>
  <si>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</si>
  <si>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</si>
  <si>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</si>
  <si>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</si>
  <si>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</si>
  <si>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</si>
  <si>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</si>
  <si>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</si>
  <si>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</si>
  <si>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</si>
  <si>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</si>
  <si>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</si>
  <si>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</si>
  <si>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</si>
  <si>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</si>
  <si>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</si>
  <si>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</si>
  <si>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</si>
  <si>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</si>
  <si>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</si>
  <si>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</si>
  <si>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</si>
  <si>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</si>
  <si>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</si>
  <si>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</si>
  <si>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</si>
  <si>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</si>
  <si>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</si>
  <si>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</si>
  <si>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</si>
  <si>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</si>
  <si>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</si>
  <si>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</si>
  <si>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</si>
  <si>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</si>
  <si>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</si>
  <si>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</si>
  <si>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</si>
  <si>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</si>
  <si>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</si>
  <si>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</si>
  <si>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</si>
  <si>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</si>
  <si>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</si>
  <si>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</si>
  <si>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</si>
  <si>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</si>
  <si>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</si>
  <si>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</si>
  <si>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</si>
  <si>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</si>
  <si>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</si>
  <si>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</si>
  <si>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</si>
  <si>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</si>
  <si>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</si>
  <si>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</si>
  <si>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</si>
  <si>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</si>
  <si>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</si>
  <si>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</si>
  <si>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</si>
  <si>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</si>
  <si>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</si>
  <si>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</si>
  <si>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</si>
  <si>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</si>
  <si>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</si>
  <si>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</si>
  <si>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</si>
  <si>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</si>
  <si>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</si>
  <si>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</si>
  <si>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</si>
  <si>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</si>
  <si>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</si>
  <si>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</si>
  <si>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</si>
  <si>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</si>
  <si>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</si>
  <si>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</si>
  <si>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</si>
  <si>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</si>
  <si>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</si>
  <si>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</si>
  <si>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</si>
  <si>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</si>
  <si>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</si>
  <si>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</si>
  <si>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</si>
  <si>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</si>
  <si>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</si>
  <si>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</si>
  <si>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</si>
  <si>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</si>
  <si>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</si>
  <si>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</si>
  <si>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</si>
  <si>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</si>
  <si>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</si>
  <si>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</si>
  <si>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</si>
  <si>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</si>
  <si>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</si>
  <si>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</si>
  <si>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</si>
  <si>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</si>
  <si>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</si>
  <si>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</si>
  <si>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</si>
  <si>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</si>
  <si>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</si>
  <si>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</si>
  <si>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</si>
  <si>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</si>
  <si>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</si>
  <si>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</si>
  <si>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</si>
  <si>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</si>
  <si>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</si>
  <si>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</si>
  <si>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</si>
  <si>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</si>
  <si>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</si>
  <si>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</si>
  <si>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</si>
  <si>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</si>
  <si>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</si>
  <si>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</si>
  <si>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</si>
  <si>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</si>
  <si>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</si>
  <si>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</si>
  <si>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</si>
  <si>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</si>
  <si>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</si>
  <si>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</si>
  <si>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</si>
  <si>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</si>
  <si>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</si>
  <si>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</si>
  <si>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</si>
  <si>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</si>
  <si>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</si>
  <si>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</si>
  <si>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</si>
  <si>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</si>
  <si>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</si>
  <si>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</si>
  <si>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</si>
  <si>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</si>
  <si>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</si>
  <si>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</si>
  <si>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</si>
  <si>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</si>
  <si>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</si>
  <si>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</si>
  <si>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</si>
  <si>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</si>
  <si>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</si>
  <si>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</si>
  <si>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</si>
  <si>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</si>
  <si>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</si>
  <si>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</si>
  <si>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</si>
  <si>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</si>
  <si>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</si>
  <si>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</si>
  <si>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</si>
  <si>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</si>
  <si>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</si>
  <si>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</si>
  <si>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</si>
  <si>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</si>
  <si>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</si>
  <si>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</si>
  <si>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</si>
  <si>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</si>
  <si>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</si>
  <si>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</si>
  <si>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</si>
  <si>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</si>
  <si>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</si>
  <si>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</si>
  <si>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</si>
  <si>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</si>
  <si>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</si>
  <si>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</si>
  <si>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</si>
  <si>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</si>
  <si>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</si>
  <si>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</si>
  <si>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</si>
  <si>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</si>
  <si>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</si>
  <si>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</si>
  <si>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</si>
  <si>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</si>
  <si>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</si>
  <si>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</si>
  <si>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</si>
  <si>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</si>
  <si>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</si>
  <si>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</si>
  <si>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</si>
  <si>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</si>
  <si>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</si>
  <si>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</si>
  <si>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</si>
  <si>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</si>
  <si>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</si>
  <si>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</si>
  <si>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</si>
  <si>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</si>
  <si>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</si>
  <si>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</si>
  <si>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</si>
  <si>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</si>
  <si>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</si>
  <si>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</si>
  <si>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</si>
  <si>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</si>
  <si>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</si>
  <si>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</si>
  <si>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</si>
  <si>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</si>
  <si>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</si>
  <si>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</si>
  <si>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</si>
  <si>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</si>
  <si>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</si>
  <si>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</si>
  <si>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</si>
  <si>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</si>
  <si>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</si>
  <si>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</si>
  <si>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</si>
  <si>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</si>
  <si>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</si>
  <si>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</si>
  <si>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</si>
  <si>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</si>
  <si>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</si>
  <si>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</si>
  <si>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</si>
  <si>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</si>
  <si>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</si>
  <si>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</si>
  <si>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</si>
  <si>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</si>
  <si>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</si>
  <si>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</si>
  <si>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</si>
  <si>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</si>
  <si>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</si>
  <si>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</si>
  <si>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</si>
  <si>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</si>
  <si>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</si>
  <si>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</si>
  <si>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</si>
  <si>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</si>
  <si>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</si>
  <si>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</si>
  <si>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</si>
  <si>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</si>
  <si>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</si>
  <si>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</si>
  <si>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</si>
  <si>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</si>
  <si>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</si>
  <si>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</si>
  <si>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</si>
  <si>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</si>
  <si>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</si>
  <si>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</si>
  <si>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</si>
  <si>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</si>
  <si>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</si>
  <si>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</si>
  <si>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</si>
  <si>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</si>
  <si>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</si>
  <si>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</si>
  <si>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</si>
  <si>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</si>
  <si>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</si>
  <si>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</si>
  <si>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</si>
  <si>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</si>
  <si>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</si>
  <si>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</si>
  <si>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</si>
  <si>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</si>
  <si>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</si>
  <si>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</si>
  <si>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</si>
  <si>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</si>
  <si>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</si>
  <si>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</si>
  <si>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</si>
  <si>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</si>
  <si>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</si>
  <si>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</si>
  <si>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</si>
  <si>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</si>
  <si>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</si>
  <si>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</si>
  <si>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</si>
  <si>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</si>
  <si>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</si>
  <si>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</si>
  <si>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</si>
  <si>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</si>
  <si>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</si>
  <si>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</si>
  <si>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</si>
  <si>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</si>
  <si>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</si>
  <si>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</si>
  <si>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</si>
  <si>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</si>
  <si>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</si>
  <si>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</si>
  <si>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</si>
  <si>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</si>
  <si>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</si>
  <si>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</si>
  <si>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</si>
  <si>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</si>
  <si>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</si>
  <si>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</si>
  <si>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</si>
  <si>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</si>
  <si>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</si>
  <si>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</si>
  <si>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</si>
  <si>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</si>
  <si>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</si>
  <si>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</si>
  <si>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</si>
  <si>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</si>
  <si>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</si>
  <si>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</si>
  <si>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</si>
  <si>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</si>
  <si>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</si>
  <si>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</si>
  <si>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</si>
  <si>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</si>
  <si>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</si>
  <si>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</si>
  <si>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</si>
  <si>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</si>
  <si>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</si>
  <si>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</si>
  <si>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</si>
  <si>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</si>
  <si>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</si>
  <si>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</si>
  <si>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</si>
  <si>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</si>
  <si>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(18/05/2026) Após varias tentativas de contato , sem sucesso ! estou declinando oportunidade</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</si>
  <si>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</si>
  <si>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inicialmente cliente chegou a responder , logo sumiu e não retorna mais</t>
  </si>
  <si>
    <t>18/05/2026</t>
  </si>
  <si>
    <t>Mirian</t>
  </si>
  <si>
    <t>(16) 99705-1588</t>
  </si>
  <si>
    <t>fuzipar - erp</t>
  </si>
  <si>
    <t>fuzipar - ERP</t>
  </si>
  <si>
    <t>54984185138</t>
  </si>
  <si>
    <t>(43) 99156-3004</t>
  </si>
  <si>
    <t>Preposto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</si>
</sst>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ont>
    <font>
      <sz val="10"/>
      <color theme="1"/>
      <name val="Calibri Light"/>
    </font>
    <font>
      <b/>
      <sz val="10"/>
      <color theme="1"/>
      <name val="Calibri Light"/>
    </font>
    <font>
      <sz val="10"/>
      <color theme="0"/>
      <name val="Calibri Light"/>
    </font>
    <font>
      <b/>
      <sz val="10"/>
      <color theme="0"/>
      <name val="Calibri Light"/>
    </font>
    <font>
      <sz val="11"/>
      <color theme="0"/>
      <name val="Calibri Light"/>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3">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0" fontId="21" fillId="0" borderId="8" xfId="0" applyFont="1" applyBorder="1" applyAlignment="1">
      <alignment horizontal="center" vertical="center"/>
    </xf>
    <xf numFmtId="0" fontId="21" fillId="0" borderId="2" xfId="0" applyFont="1" applyBorder="1" applyAlignment="1">
      <alignment horizontal="center" vertical="center"/>
    </xf>
    <xf numFmtId="0" fontId="21" fillId="0" borderId="37"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5" xfId="0" applyFont="1" applyBorder="1" applyAlignment="1">
      <alignment horizontal="center" vertic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cellXfs>
  <cellStyles count="4">
    <cellStyle name="Célula Vinculada" xfId="2" builtinId="24"/>
    <cellStyle name="Moeda" xfId="3" builtinId="4"/>
    <cellStyle name="Normal" xfId="0" builtinId="0"/>
    <cellStyle name="Porcentagem" xfId="1" builtinId="5"/>
  </cellStyles>
  <dxfs count="60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center"/>
    </dxf>
    <dxf>
      <alignment horizontal="center"/>
    </dxf>
    <dxf>
      <numFmt numFmtId="164" formatCode="&quot;R$&quot;\ #,##0.00"/>
    </dxf>
    <dxf>
      <numFmt numFmtId="34" formatCode="_-&quot;R$&quot;\ * #,##0.00_-;\-&quot;R$&quot;\ * #,##0.00_-;_-&quot;R$&quot;\ * &quot;-&quot;??_-;_-@_-"/>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23611" createdVersion="8" refreshedVersion="8" minRefreshableVersion="3" recordCount="502"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93055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625003"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65" createdVersion="8" refreshedVersion="8" minRefreshableVersion="3" recordCount="716"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11"/>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6"/>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9"/>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21"/>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21"/>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21"/>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21"/>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21"/>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21"/>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21"/>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21"/>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21"/>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20"/>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20"/>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20"/>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20"/>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20"/>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20"/>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20"/>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20"/>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20"/>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20"/>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20"/>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20"/>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20"/>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20"/>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20"/>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20"/>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20"/>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20"/>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20"/>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20"/>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20"/>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9"/>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8"/>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8"/>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8"/>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8"/>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8"/>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8"/>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8"/>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2"/>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90"/>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9"/>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4"/>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2"/>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8"/>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8"/>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6"/>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4"/>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30"/>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21"/>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4"/>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9"/>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8"/>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r>
    <x v="1"/>
    <n v="1239"/>
    <n v="135"/>
    <n v="3930"/>
    <s v=""/>
    <s v=""/>
    <x v="62"/>
    <m/>
    <s v="Campeao"/>
    <s v="Campeao"/>
    <s v="(43) 99156-3004"/>
    <m/>
    <s v="fabioldna@hotmail.com"/>
    <s v=""/>
    <s v=""/>
    <s v=""/>
    <s v=""/>
    <s v=""/>
    <s v=""/>
    <s v="Upselling"/>
    <s v="Em Negociação (80%)"/>
    <s v=""/>
    <n v="3360"/>
    <n v="3564"/>
    <s v=""/>
    <n v="2"/>
    <d v="2026-05-18T00:00:00"/>
    <d v="1899-12-30T16:47:36"/>
    <s v="Ativo"/>
    <m/>
    <m/>
    <s v=""/>
    <m/>
    <x v="233"/>
    <x v="170"/>
    <s v=""/>
    <s v="18/05/2026 00:00"/>
    <s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8"/>
    <n v="5"/>
    <n v="1183.25"/>
    <n v="9232.9700000000012"/>
    <n v="91594.91"/>
    <n v="150"/>
    <n v="15"/>
    <n v="12"/>
    <n v="8"/>
    <n v="34"/>
    <n v="90000"/>
    <n v="0.14790624999999999"/>
    <n v="6.788948529411766E-2"/>
  </r>
  <r>
    <x v="2"/>
    <x v="16"/>
    <x v="1"/>
    <m/>
    <n v="9"/>
    <n v="9"/>
    <n v="7194.36"/>
    <n v="9232.9700000000012"/>
    <n v="129305.78"/>
    <n v="150"/>
    <n v="15"/>
    <n v="12"/>
    <n v="10"/>
    <n v="34"/>
    <n v="90000"/>
    <n v="0.71943599999999996"/>
    <n v="6.788948529411766E-2"/>
  </r>
  <r>
    <x v="2"/>
    <x v="16"/>
    <x v="2"/>
    <m/>
    <n v="1"/>
    <n v="0"/>
    <n v="855.36"/>
    <n v="9232.9700000000012"/>
    <n v="0"/>
    <n v="150"/>
    <n v="15"/>
    <n v="12"/>
    <n v="10"/>
    <n v="34"/>
    <n v="90000"/>
    <n v="8.5536000000000001E-2"/>
    <n v="6.788948529411766E-2"/>
  </r>
  <r>
    <x v="2"/>
    <x v="16"/>
    <x v="3"/>
    <m/>
    <n v="1"/>
    <n v="3"/>
    <n v="0"/>
    <n v="9232.9700000000012"/>
    <n v="0"/>
    <n v="150"/>
    <n v="15"/>
    <n v="12"/>
    <n v="6"/>
    <n v="34"/>
    <n v="54000"/>
    <n v="0"/>
    <n v="6.788948529411766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02">
      <pivotArea outline="0" collapsedLevelsAreSubtotals="1" fieldPosition="0"/>
    </format>
    <format dxfId="501">
      <pivotArea dataOnly="0" labelOnly="1" fieldPosition="0">
        <references count="1">
          <reference field="18" count="0"/>
        </references>
      </pivotArea>
    </format>
    <format dxfId="500">
      <pivotArea dataOnly="0" labelOnly="1" grandRow="1" outline="0" fieldPosition="0"/>
    </format>
    <format dxfId="499">
      <pivotArea outline="0" collapsedLevelsAreSubtotals="1" fieldPosition="0"/>
    </format>
    <format dxfId="498">
      <pivotArea dataOnly="0" labelOnly="1" fieldPosition="0">
        <references count="1">
          <reference field="18" count="0"/>
        </references>
      </pivotArea>
    </format>
    <format dxfId="497">
      <pivotArea dataOnly="0" labelOnly="1" grandRow="1" outline="0" fieldPosition="0"/>
    </format>
    <format dxfId="496">
      <pivotArea outline="0" collapsedLevelsAreSubtotals="1" fieldPosition="0"/>
    </format>
    <format dxfId="495">
      <pivotArea dataOnly="0" labelOnly="1" fieldPosition="0">
        <references count="1">
          <reference field="18" count="0"/>
        </references>
      </pivotArea>
    </format>
    <format dxfId="494">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504">
      <pivotArea dataOnly="0" labelOnly="1" fieldPosition="0">
        <references count="1">
          <reference field="6" count="1">
            <x v="441"/>
          </reference>
        </references>
      </pivotArea>
    </format>
    <format dxfId="503">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43">
      <pivotArea type="all" dataOnly="0" outline="0" fieldPosition="0"/>
    </format>
    <format dxfId="542">
      <pivotArea field="18" type="button" dataOnly="0" labelOnly="1" outline="0" axis="axisRow" fieldPosition="0"/>
    </format>
    <format dxfId="541">
      <pivotArea dataOnly="0" labelOnly="1" outline="0" fieldPosition="0">
        <references count="1">
          <reference field="4294967294" count="2">
            <x v="0"/>
            <x v="1"/>
          </reference>
        </references>
      </pivotArea>
    </format>
    <format dxfId="540">
      <pivotArea type="all" dataOnly="0" outline="0" fieldPosition="0"/>
    </format>
    <format dxfId="539">
      <pivotArea field="18" type="button" dataOnly="0" labelOnly="1" outline="0" axis="axisRow" fieldPosition="0"/>
    </format>
    <format dxfId="538">
      <pivotArea dataOnly="0" labelOnly="1" outline="0" fieldPosition="0">
        <references count="1">
          <reference field="4294967294" count="2">
            <x v="0"/>
            <x v="1"/>
          </reference>
        </references>
      </pivotArea>
    </format>
    <format dxfId="537">
      <pivotArea collapsedLevelsAreSubtotals="1" fieldPosition="0">
        <references count="1">
          <reference field="18" count="1">
            <x v="0"/>
          </reference>
        </references>
      </pivotArea>
    </format>
    <format dxfId="536">
      <pivotArea collapsedLevelsAreSubtotals="1" fieldPosition="0">
        <references count="1">
          <reference field="18" count="1">
            <x v="1"/>
          </reference>
        </references>
      </pivotArea>
    </format>
    <format dxfId="535">
      <pivotArea collapsedLevelsAreSubtotals="1" fieldPosition="0">
        <references count="1">
          <reference field="18" count="1">
            <x v="2"/>
          </reference>
        </references>
      </pivotArea>
    </format>
    <format dxfId="534">
      <pivotArea collapsedLevelsAreSubtotals="1" fieldPosition="0">
        <references count="1">
          <reference field="18" count="1">
            <x v="3"/>
          </reference>
        </references>
      </pivotArea>
    </format>
    <format dxfId="533">
      <pivotArea collapsedLevelsAreSubtotals="1" fieldPosition="0">
        <references count="1">
          <reference field="18" count="1">
            <x v="4"/>
          </reference>
        </references>
      </pivotArea>
    </format>
    <format dxfId="532">
      <pivotArea collapsedLevelsAreSubtotals="1" fieldPosition="0">
        <references count="1">
          <reference field="18" count="1">
            <x v="5"/>
          </reference>
        </references>
      </pivotArea>
    </format>
    <format dxfId="531">
      <pivotArea collapsedLevelsAreSubtotals="1" fieldPosition="0">
        <references count="1">
          <reference field="18" count="1">
            <x v="6"/>
          </reference>
        </references>
      </pivotArea>
    </format>
    <format dxfId="530">
      <pivotArea collapsedLevelsAreSubtotals="1" fieldPosition="0">
        <references count="1">
          <reference field="18" count="1">
            <x v="7"/>
          </reference>
        </references>
      </pivotArea>
    </format>
    <format dxfId="529">
      <pivotArea collapsedLevelsAreSubtotals="1" fieldPosition="0">
        <references count="1">
          <reference field="18" count="1">
            <x v="8"/>
          </reference>
        </references>
      </pivotArea>
    </format>
    <format dxfId="528">
      <pivotArea collapsedLevelsAreSubtotals="1" fieldPosition="0">
        <references count="1">
          <reference field="18" count="1">
            <x v="9"/>
          </reference>
        </references>
      </pivotArea>
    </format>
    <format dxfId="527">
      <pivotArea collapsedLevelsAreSubtotals="1" fieldPosition="0">
        <references count="1">
          <reference field="18" count="1">
            <x v="10"/>
          </reference>
        </references>
      </pivotArea>
    </format>
    <format dxfId="526">
      <pivotArea outline="0" collapsedLevelsAreSubtotals="1" fieldPosition="0">
        <references count="1">
          <reference field="4294967294" count="1" selected="0">
            <x v="1"/>
          </reference>
        </references>
      </pivotArea>
    </format>
    <format dxfId="525">
      <pivotArea collapsedLevelsAreSubtotals="1" fieldPosition="0">
        <references count="2">
          <reference field="4294967294" count="1" selected="0">
            <x v="0"/>
          </reference>
          <reference field="18" count="1">
            <x v="0"/>
          </reference>
        </references>
      </pivotArea>
    </format>
    <format dxfId="524">
      <pivotArea collapsedLevelsAreSubtotals="1" fieldPosition="0">
        <references count="2">
          <reference field="4294967294" count="1" selected="0">
            <x v="0"/>
          </reference>
          <reference field="18" count="1">
            <x v="1"/>
          </reference>
        </references>
      </pivotArea>
    </format>
    <format dxfId="523">
      <pivotArea collapsedLevelsAreSubtotals="1" fieldPosition="0">
        <references count="2">
          <reference field="4294967294" count="1" selected="0">
            <x v="0"/>
          </reference>
          <reference field="18" count="1">
            <x v="2"/>
          </reference>
        </references>
      </pivotArea>
    </format>
    <format dxfId="522">
      <pivotArea collapsedLevelsAreSubtotals="1" fieldPosition="0">
        <references count="2">
          <reference field="4294967294" count="1" selected="0">
            <x v="0"/>
          </reference>
          <reference field="18" count="1">
            <x v="3"/>
          </reference>
        </references>
      </pivotArea>
    </format>
    <format dxfId="521">
      <pivotArea collapsedLevelsAreSubtotals="1" fieldPosition="0">
        <references count="2">
          <reference field="4294967294" count="1" selected="0">
            <x v="0"/>
          </reference>
          <reference field="18" count="1">
            <x v="4"/>
          </reference>
        </references>
      </pivotArea>
    </format>
    <format dxfId="520">
      <pivotArea collapsedLevelsAreSubtotals="1" fieldPosition="0">
        <references count="2">
          <reference field="4294967294" count="1" selected="0">
            <x v="0"/>
          </reference>
          <reference field="18" count="1">
            <x v="5"/>
          </reference>
        </references>
      </pivotArea>
    </format>
    <format dxfId="519">
      <pivotArea collapsedLevelsAreSubtotals="1" fieldPosition="0">
        <references count="2">
          <reference field="4294967294" count="1" selected="0">
            <x v="0"/>
          </reference>
          <reference field="18" count="1">
            <x v="6"/>
          </reference>
        </references>
      </pivotArea>
    </format>
    <format dxfId="518">
      <pivotArea collapsedLevelsAreSubtotals="1" fieldPosition="0">
        <references count="2">
          <reference field="4294967294" count="1" selected="0">
            <x v="0"/>
          </reference>
          <reference field="18" count="1">
            <x v="7"/>
          </reference>
        </references>
      </pivotArea>
    </format>
    <format dxfId="517">
      <pivotArea collapsedLevelsAreSubtotals="1" fieldPosition="0">
        <references count="2">
          <reference field="4294967294" count="1" selected="0">
            <x v="0"/>
          </reference>
          <reference field="18" count="1">
            <x v="8"/>
          </reference>
        </references>
      </pivotArea>
    </format>
    <format dxfId="516">
      <pivotArea collapsedLevelsAreSubtotals="1" fieldPosition="0">
        <references count="2">
          <reference field="4294967294" count="1" selected="0">
            <x v="0"/>
          </reference>
          <reference field="18" count="1">
            <x v="9"/>
          </reference>
        </references>
      </pivotArea>
    </format>
    <format dxfId="515">
      <pivotArea collapsedLevelsAreSubtotals="1" fieldPosition="0">
        <references count="2">
          <reference field="4294967294" count="1" selected="0">
            <x v="0"/>
          </reference>
          <reference field="18" count="1">
            <x v="10"/>
          </reference>
        </references>
      </pivotArea>
    </format>
    <format dxfId="514">
      <pivotArea collapsedLevelsAreSubtotals="1" fieldPosition="0">
        <references count="2">
          <reference field="4294967294" count="1" selected="0">
            <x v="0"/>
          </reference>
          <reference field="18" count="1">
            <x v="11"/>
          </reference>
        </references>
      </pivotArea>
    </format>
    <format dxfId="513">
      <pivotArea outline="0" collapsedLevelsAreSubtotals="1" fieldPosition="0"/>
    </format>
    <format dxfId="512">
      <pivotArea dataOnly="0" labelOnly="1" fieldPosition="0">
        <references count="1">
          <reference field="18" count="0"/>
        </references>
      </pivotArea>
    </format>
    <format dxfId="511">
      <pivotArea dataOnly="0" labelOnly="1" grandRow="1" outline="0" fieldPosition="0"/>
    </format>
    <format dxfId="510">
      <pivotArea outline="0" collapsedLevelsAreSubtotals="1" fieldPosition="0"/>
    </format>
    <format dxfId="509">
      <pivotArea dataOnly="0" labelOnly="1" fieldPosition="0">
        <references count="1">
          <reference field="18" count="0"/>
        </references>
      </pivotArea>
    </format>
    <format dxfId="508">
      <pivotArea dataOnly="0" labelOnly="1" grandRow="1" outline="0" fieldPosition="0"/>
    </format>
    <format dxfId="507">
      <pivotArea outline="0" collapsedLevelsAreSubtotals="1" fieldPosition="0"/>
    </format>
    <format dxfId="506">
      <pivotArea dataOnly="0" labelOnly="1" fieldPosition="0">
        <references count="1">
          <reference field="18" count="0"/>
        </references>
      </pivotArea>
    </format>
    <format dxfId="505">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1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379">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1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385">
      <pivotArea dataOnly="0" labelOnly="1" outline="0" axis="axisValues" fieldPosition="0"/>
    </format>
    <format dxfId="384">
      <pivotArea field="21" type="button" dataOnly="0" labelOnly="1" outline="0" axis="axisRow" fieldPosition="0"/>
    </format>
    <format dxfId="383">
      <pivotArea field="4" type="button" dataOnly="0" labelOnly="1" outline="0" axis="axisRow" fieldPosition="1"/>
    </format>
    <format dxfId="382">
      <pivotArea dataOnly="0" labelOnly="1" outline="0" axis="axisValues" fieldPosition="0"/>
    </format>
    <format dxfId="381">
      <pivotArea grandRow="1" outline="0" collapsedLevelsAreSubtotals="1" fieldPosition="0"/>
    </format>
    <format dxfId="380">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389">
      <pivotArea grandRow="1" outline="0" collapsedLevelsAreSubtotals="1" fieldPosition="0"/>
    </format>
    <format dxfId="388">
      <pivotArea dataOnly="0" labelOnly="1" grandRow="1" outline="0" fieldPosition="0"/>
    </format>
    <format dxfId="387">
      <pivotArea field="21" type="button" dataOnly="0" labelOnly="1" outline="0" axis="axisRow" fieldPosition="0"/>
    </format>
    <format dxfId="38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12"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393">
      <pivotArea field="21" type="button" dataOnly="0" labelOnly="1" outline="0" axis="axisRow" fieldPosition="0"/>
    </format>
    <format dxfId="392">
      <pivotArea dataOnly="0" labelOnly="1" outline="0" axis="axisValues" fieldPosition="0"/>
    </format>
    <format dxfId="391">
      <pivotArea grandRow="1" outline="0" collapsedLevelsAreSubtotals="1" fieldPosition="0"/>
    </format>
    <format dxfId="390">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1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396">
      <pivotArea outline="0" collapsedLevelsAreSubtotals="1" fieldPosition="0"/>
    </format>
    <format dxfId="395">
      <pivotArea outline="0" fieldPosition="0">
        <references count="1">
          <reference field="4294967294" count="3" selected="0">
            <x v="1"/>
            <x v="2"/>
            <x v="3"/>
          </reference>
        </references>
      </pivotArea>
    </format>
    <format dxfId="394">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08">
      <pivotArea field="5" type="button" dataOnly="0" labelOnly="1" outline="0" axis="axisRow" fieldPosition="0"/>
    </format>
    <format dxfId="307">
      <pivotArea dataOnly="0" labelOnly="1" outline="0" fieldPosition="0">
        <references count="1">
          <reference field="4294967294" count="2">
            <x v="0"/>
            <x v="1"/>
          </reference>
        </references>
      </pivotArea>
    </format>
    <format dxfId="306">
      <pivotArea field="5" type="button" dataOnly="0" labelOnly="1" outline="0" axis="axisRow" fieldPosition="0"/>
    </format>
    <format dxfId="305">
      <pivotArea dataOnly="0" labelOnly="1" outline="0" fieldPosition="0">
        <references count="1">
          <reference field="4294967294" count="2">
            <x v="0"/>
            <x v="1"/>
          </reference>
        </references>
      </pivotArea>
    </format>
    <format dxfId="304">
      <pivotArea type="all" dataOnly="0" outline="0" fieldPosition="0"/>
    </format>
    <format dxfId="303">
      <pivotArea dataOnly="0" labelOnly="1" grandRow="1" outline="0" fieldPosition="0"/>
    </format>
    <format dxfId="302">
      <pivotArea grandRow="1" outline="0" collapsedLevelsAreSubtotals="1" fieldPosition="0"/>
    </format>
    <format dxfId="301">
      <pivotArea dataOnly="0" labelOnly="1" grandRow="1" outline="0" fieldPosition="0"/>
    </format>
    <format dxfId="300">
      <pivotArea grandRow="1" outline="0" collapsedLevelsAreSubtotals="1" fieldPosition="0"/>
    </format>
    <format dxfId="299">
      <pivotArea dataOnly="0" labelOnly="1" grandRow="1" outline="0" fieldPosition="0"/>
    </format>
    <format dxfId="298">
      <pivotArea grandRow="1" outline="0" collapsedLevelsAreSubtotals="1" fieldPosition="0"/>
    </format>
    <format dxfId="297">
      <pivotArea dataOnly="0" labelOnly="1" grandRow="1" outline="0" fieldPosition="0"/>
    </format>
    <format dxfId="296">
      <pivotArea field="5" type="button" dataOnly="0" labelOnly="1" outline="0" axis="axisRow" fieldPosition="0"/>
    </format>
    <format dxfId="295">
      <pivotArea dataOnly="0" labelOnly="1" outline="0" fieldPosition="0">
        <references count="1">
          <reference field="4294967294" count="2">
            <x v="0"/>
            <x v="1"/>
          </reference>
        </references>
      </pivotArea>
    </format>
    <format dxfId="294">
      <pivotArea type="all" dataOnly="0" outline="0" fieldPosition="0"/>
    </format>
    <format dxfId="293">
      <pivotArea outline="0" collapsedLevelsAreSubtotals="1" fieldPosition="0"/>
    </format>
    <format dxfId="292">
      <pivotArea field="5" type="button" dataOnly="0" labelOnly="1" outline="0" axis="axisRow" fieldPosition="0"/>
    </format>
    <format dxfId="291">
      <pivotArea dataOnly="0" labelOnly="1" fieldPosition="0">
        <references count="1">
          <reference field="5" count="0"/>
        </references>
      </pivotArea>
    </format>
    <format dxfId="290">
      <pivotArea dataOnly="0" labelOnly="1" grandRow="1" outline="0" fieldPosition="0"/>
    </format>
    <format dxfId="289">
      <pivotArea dataOnly="0" labelOnly="1" outline="0" fieldPosition="0">
        <references count="1">
          <reference field="4294967294" count="2">
            <x v="0"/>
            <x v="1"/>
          </reference>
        </references>
      </pivotArea>
    </format>
    <format dxfId="288">
      <pivotArea type="all" dataOnly="0" outline="0" fieldPosition="0"/>
    </format>
    <format dxfId="287">
      <pivotArea outline="0" collapsedLevelsAreSubtotals="1" fieldPosition="0"/>
    </format>
    <format dxfId="286">
      <pivotArea field="5" type="button" dataOnly="0" labelOnly="1" outline="0" axis="axisRow" fieldPosition="0"/>
    </format>
    <format dxfId="285">
      <pivotArea dataOnly="0" labelOnly="1" fieldPosition="0">
        <references count="1">
          <reference field="5" count="0"/>
        </references>
      </pivotArea>
    </format>
    <format dxfId="284">
      <pivotArea dataOnly="0" labelOnly="1" grandRow="1" outline="0" fieldPosition="0"/>
    </format>
    <format dxfId="28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33">
      <pivotArea type="all" dataOnly="0" outline="0" fieldPosition="0"/>
    </format>
    <format dxfId="332">
      <pivotArea outline="0" collapsedLevelsAreSubtotals="1" fieldPosition="0"/>
    </format>
    <format dxfId="331">
      <pivotArea field="18" type="button" dataOnly="0" labelOnly="1" outline="0" axis="axisRow" fieldPosition="0"/>
    </format>
    <format dxfId="330">
      <pivotArea dataOnly="0" labelOnly="1" fieldPosition="0">
        <references count="1">
          <reference field="18" count="11">
            <x v="3"/>
            <x v="4"/>
            <x v="5"/>
            <x v="6"/>
            <x v="7"/>
            <x v="8"/>
            <x v="9"/>
            <x v="10"/>
            <x v="11"/>
            <x v="12"/>
            <x v="13"/>
          </reference>
        </references>
      </pivotArea>
    </format>
    <format dxfId="329">
      <pivotArea dataOnly="0" labelOnly="1" grandRow="1" outline="0" fieldPosition="0"/>
    </format>
    <format dxfId="328">
      <pivotArea dataOnly="0" labelOnly="1" outline="0" fieldPosition="0">
        <references count="1">
          <reference field="4294967294" count="2">
            <x v="0"/>
            <x v="1"/>
          </reference>
        </references>
      </pivotArea>
    </format>
    <format dxfId="327">
      <pivotArea type="all" dataOnly="0" outline="0" fieldPosition="0"/>
    </format>
    <format dxfId="326">
      <pivotArea outline="0" collapsedLevelsAreSubtotals="1" fieldPosition="0"/>
    </format>
    <format dxfId="325">
      <pivotArea field="18" type="button" dataOnly="0" labelOnly="1" outline="0" axis="axisRow" fieldPosition="0"/>
    </format>
    <format dxfId="324">
      <pivotArea dataOnly="0" labelOnly="1" fieldPosition="0">
        <references count="1">
          <reference field="18" count="11">
            <x v="3"/>
            <x v="4"/>
            <x v="5"/>
            <x v="6"/>
            <x v="7"/>
            <x v="8"/>
            <x v="9"/>
            <x v="10"/>
            <x v="11"/>
            <x v="12"/>
            <x v="13"/>
          </reference>
        </references>
      </pivotArea>
    </format>
    <format dxfId="323">
      <pivotArea dataOnly="0" labelOnly="1" grandRow="1" outline="0" fieldPosition="0"/>
    </format>
    <format dxfId="322">
      <pivotArea dataOnly="0" labelOnly="1" outline="0" fieldPosition="0">
        <references count="1">
          <reference field="4294967294" count="2">
            <x v="0"/>
            <x v="1"/>
          </reference>
        </references>
      </pivotArea>
    </format>
    <format dxfId="321">
      <pivotArea collapsedLevelsAreSubtotals="1" fieldPosition="0">
        <references count="1">
          <reference field="18" count="1">
            <x v="13"/>
          </reference>
        </references>
      </pivotArea>
    </format>
    <format dxfId="320">
      <pivotArea collapsedLevelsAreSubtotals="1" fieldPosition="0">
        <references count="1">
          <reference field="18" count="1">
            <x v="12"/>
          </reference>
        </references>
      </pivotArea>
    </format>
    <format dxfId="319">
      <pivotArea collapsedLevelsAreSubtotals="1" fieldPosition="0">
        <references count="1">
          <reference field="18" count="1">
            <x v="11"/>
          </reference>
        </references>
      </pivotArea>
    </format>
    <format dxfId="318">
      <pivotArea collapsedLevelsAreSubtotals="1" fieldPosition="0">
        <references count="1">
          <reference field="18" count="1">
            <x v="10"/>
          </reference>
        </references>
      </pivotArea>
    </format>
    <format dxfId="317">
      <pivotArea collapsedLevelsAreSubtotals="1" fieldPosition="0">
        <references count="1">
          <reference field="18" count="1">
            <x v="9"/>
          </reference>
        </references>
      </pivotArea>
    </format>
    <format dxfId="316">
      <pivotArea collapsedLevelsAreSubtotals="1" fieldPosition="0">
        <references count="1">
          <reference field="18" count="1">
            <x v="8"/>
          </reference>
        </references>
      </pivotArea>
    </format>
    <format dxfId="315">
      <pivotArea collapsedLevelsAreSubtotals="1" fieldPosition="0">
        <references count="1">
          <reference field="18" count="1">
            <x v="7"/>
          </reference>
        </references>
      </pivotArea>
    </format>
    <format dxfId="314">
      <pivotArea collapsedLevelsAreSubtotals="1" fieldPosition="0">
        <references count="1">
          <reference field="18" count="1">
            <x v="6"/>
          </reference>
        </references>
      </pivotArea>
    </format>
    <format dxfId="313">
      <pivotArea collapsedLevelsAreSubtotals="1" fieldPosition="0">
        <references count="1">
          <reference field="18" count="1">
            <x v="5"/>
          </reference>
        </references>
      </pivotArea>
    </format>
    <format dxfId="312">
      <pivotArea collapsedLevelsAreSubtotals="1" fieldPosition="0">
        <references count="1">
          <reference field="18" count="1">
            <x v="4"/>
          </reference>
        </references>
      </pivotArea>
    </format>
    <format dxfId="311">
      <pivotArea collapsedLevelsAreSubtotals="1" fieldPosition="0">
        <references count="1">
          <reference field="18" count="1">
            <x v="3"/>
          </reference>
        </references>
      </pivotArea>
    </format>
    <format dxfId="310">
      <pivotArea dataOnly="0" labelOnly="1" fieldPosition="0">
        <references count="1">
          <reference field="18" count="11">
            <x v="3"/>
            <x v="4"/>
            <x v="5"/>
            <x v="6"/>
            <x v="7"/>
            <x v="8"/>
            <x v="9"/>
            <x v="10"/>
            <x v="11"/>
            <x v="12"/>
            <x v="13"/>
          </reference>
        </references>
      </pivotArea>
    </format>
    <format dxfId="309">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58">
      <pivotArea type="all" dataOnly="0" outline="0" fieldPosition="0"/>
    </format>
    <format dxfId="357">
      <pivotArea outline="0" collapsedLevelsAreSubtotals="1" fieldPosition="0"/>
    </format>
    <format dxfId="356">
      <pivotArea type="origin" dataOnly="0" labelOnly="1" outline="0" fieldPosition="0"/>
    </format>
    <format dxfId="355">
      <pivotArea field="5" type="button" dataOnly="0" labelOnly="1" outline="0" axis="axisCol" fieldPosition="0"/>
    </format>
    <format dxfId="354">
      <pivotArea type="topRight" dataOnly="0" labelOnly="1" outline="0" fieldPosition="0"/>
    </format>
    <format dxfId="353">
      <pivotArea field="2" type="button" dataOnly="0" labelOnly="1" outline="0" axis="axisRow" fieldPosition="0"/>
    </format>
    <format dxfId="352">
      <pivotArea dataOnly="0" labelOnly="1" fieldPosition="0">
        <references count="1">
          <reference field="2" count="0"/>
        </references>
      </pivotArea>
    </format>
    <format dxfId="351">
      <pivotArea dataOnly="0" labelOnly="1" grandRow="1" outline="0" fieldPosition="0"/>
    </format>
    <format dxfId="350">
      <pivotArea dataOnly="0" labelOnly="1" fieldPosition="0">
        <references count="1">
          <reference field="5" count="0"/>
        </references>
      </pivotArea>
    </format>
    <format dxfId="349">
      <pivotArea dataOnly="0" labelOnly="1" grandCol="1" outline="0" fieldPosition="0"/>
    </format>
    <format dxfId="348">
      <pivotArea type="origin" dataOnly="0" labelOnly="1" outline="0" fieldPosition="0"/>
    </format>
    <format dxfId="347">
      <pivotArea field="5" type="button" dataOnly="0" labelOnly="1" outline="0" axis="axisCol" fieldPosition="0"/>
    </format>
    <format dxfId="346">
      <pivotArea type="topRight" dataOnly="0" labelOnly="1" outline="0" fieldPosition="0"/>
    </format>
    <format dxfId="345">
      <pivotArea field="2" type="button" dataOnly="0" labelOnly="1" outline="0" axis="axisRow" fieldPosition="0"/>
    </format>
    <format dxfId="344">
      <pivotArea dataOnly="0" labelOnly="1" fieldPosition="0">
        <references count="1">
          <reference field="5" count="0"/>
        </references>
      </pivotArea>
    </format>
    <format dxfId="343">
      <pivotArea dataOnly="0" labelOnly="1" grandCol="1" outline="0" fieldPosition="0"/>
    </format>
    <format dxfId="342">
      <pivotArea type="origin" dataOnly="0" labelOnly="1" outline="0" fieldPosition="0"/>
    </format>
    <format dxfId="341">
      <pivotArea field="5" type="button" dataOnly="0" labelOnly="1" outline="0" axis="axisCol" fieldPosition="0"/>
    </format>
    <format dxfId="340">
      <pivotArea type="topRight" dataOnly="0" labelOnly="1" outline="0" fieldPosition="0"/>
    </format>
    <format dxfId="339">
      <pivotArea field="2" type="button" dataOnly="0" labelOnly="1" outline="0" axis="axisRow" fieldPosition="0"/>
    </format>
    <format dxfId="338">
      <pivotArea dataOnly="0" labelOnly="1" fieldPosition="0">
        <references count="1">
          <reference field="5" count="0"/>
        </references>
      </pivotArea>
    </format>
    <format dxfId="337">
      <pivotArea dataOnly="0" labelOnly="1" grandCol="1" outline="0" fieldPosition="0"/>
    </format>
    <format dxfId="336">
      <pivotArea grandRow="1" outline="0" collapsedLevelsAreSubtotals="1" fieldPosition="0"/>
    </format>
    <format dxfId="335">
      <pivotArea dataOnly="0" labelOnly="1" grandRow="1" outline="0" fieldPosition="0"/>
    </format>
    <format dxfId="334">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378">
      <pivotArea field="4" type="button" dataOnly="0" labelOnly="1" outline="0" axis="axisRow" fieldPosition="0"/>
    </format>
    <format dxfId="377">
      <pivotArea dataOnly="0" labelOnly="1" outline="0" axis="axisValues" fieldPosition="0"/>
    </format>
    <format dxfId="376">
      <pivotArea grandRow="1" outline="0" collapsedLevelsAreSubtotals="1" fieldPosition="0"/>
    </format>
    <format dxfId="375">
      <pivotArea dataOnly="0" labelOnly="1" grandRow="1" outline="0" fieldPosition="0"/>
    </format>
    <format dxfId="374">
      <pivotArea type="all" dataOnly="0" outline="0" fieldPosition="0"/>
    </format>
    <format dxfId="373">
      <pivotArea outline="0" collapsedLevelsAreSubtotals="1" fieldPosition="0"/>
    </format>
    <format dxfId="372">
      <pivotArea field="4" type="button" dataOnly="0" labelOnly="1" outline="0" axis="axisRow" fieldPosition="0"/>
    </format>
    <format dxfId="371">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70">
      <pivotArea dataOnly="0" labelOnly="1" grandRow="1" outline="0" fieldPosition="0"/>
    </format>
    <format dxfId="369">
      <pivotArea dataOnly="0" labelOnly="1" outline="0" axis="axisValues" fieldPosition="0"/>
    </format>
    <format dxfId="368">
      <pivotArea type="all" dataOnly="0" outline="0" fieldPosition="0"/>
    </format>
    <format dxfId="367">
      <pivotArea outline="0" collapsedLevelsAreSubtotals="1" fieldPosition="0"/>
    </format>
    <format dxfId="366">
      <pivotArea field="4" type="button" dataOnly="0" labelOnly="1" outline="0" axis="axisRow" fieldPosition="0"/>
    </format>
    <format dxfId="365">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64">
      <pivotArea dataOnly="0" labelOnly="1" grandRow="1" outline="0" fieldPosition="0"/>
    </format>
    <format dxfId="363">
      <pivotArea dataOnly="0" labelOnly="1" outline="0" axis="axisValues" fieldPosition="0"/>
    </format>
    <format dxfId="362">
      <pivotArea field="4" type="button" dataOnly="0" labelOnly="1" outline="0" axis="axisRow" fieldPosition="0"/>
    </format>
    <format dxfId="361">
      <pivotArea dataOnly="0" labelOnly="1" outline="0" axis="axisValues" fieldPosition="0"/>
    </format>
    <format dxfId="360">
      <pivotArea grandRow="1" outline="0" collapsedLevelsAreSubtotals="1" fieldPosition="0"/>
    </format>
    <format dxfId="359">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35">
      <pivotArea outline="0" collapsedLevelsAreSubtotals="1" fieldPosition="0"/>
    </format>
    <format dxfId="234">
      <pivotArea dataOnly="0" labelOnly="1" fieldPosition="0">
        <references count="1">
          <reference field="1" count="0"/>
        </references>
      </pivotArea>
    </format>
    <format dxfId="23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195" totalsRowCount="1" headerRowDxfId="592" dataDxfId="590" headerRowBorderDxfId="591" tableBorderDxfId="589" totalsRowBorderDxfId="588">
  <autoFilter ref="A1:V194" xr:uid="{7E831CCF-E802-4A71-B6A7-513A8B426708}">
    <filterColumn colId="0">
      <filters blank="1">
        <dateGroupItem year="2026" month="5" dateTimeGrouping="month"/>
      </filters>
    </filterColumn>
  </autoFilter>
  <tableColumns count="22">
    <tableColumn id="1" xr3:uid="{76684A6E-C7B0-4199-8302-DE0D42A8A105}" name="Data" totalsRowLabel="Total" dataDxfId="587" totalsRowDxfId="586"/>
    <tableColumn id="2" xr3:uid="{F15B895A-5A3B-4C2D-B383-6D0C48AA278E}" name="Ticket" dataDxfId="585" totalsRowDxfId="584"/>
    <tableColumn id="3" xr3:uid="{6EFEAB9B-E063-4E4A-A6D2-F8CA892B2013}" name="Vendedor" dataDxfId="583" totalsRowDxfId="582"/>
    <tableColumn id="4" xr3:uid="{EF07BB64-6F57-4639-A122-622E6666E3DE}" name="Cliente" dataDxfId="581" totalsRowDxfId="580"/>
    <tableColumn id="5" xr3:uid="{625FDEEF-1D7F-47FF-83F2-1A660D74F81C}" name="Produto" dataDxfId="579" totalsRowDxfId="578"/>
    <tableColumn id="6" xr3:uid="{86198995-B475-46CD-8D95-629C89133146}" name="TipoReceita" dataDxfId="577" totalsRowDxfId="576"/>
    <tableColumn id="7" xr3:uid="{511AE429-E4B5-42F3-A35D-C9BC180DD29B}" name="Qtde" totalsRowFunction="sum" dataDxfId="575" totalsRowDxfId="574"/>
    <tableColumn id="8" xr3:uid="{DF379BCA-61D2-49FA-8CEF-5FB7467DE718}" name="VlrUnitário" dataDxfId="573" totalsRowDxfId="572"/>
    <tableColumn id="9" xr3:uid="{1945195E-4F82-478B-8B2D-7F0600A8CEC8}" name="VlrTotal" totalsRowFunction="sum" dataDxfId="571" totalsRowDxfId="570"/>
    <tableColumn id="21" xr3:uid="{0FCE8FB0-ED64-4402-9279-D3450C229927}" name="Vlr Meta" totalsRowFunction="sum" dataDxfId="569" totalsRowDxfId="568"/>
    <tableColumn id="10" xr3:uid="{1F8E86E1-C3B8-4BA1-8EF2-34FD28A99CD1}" name="%Comissão" dataDxfId="567" totalsRowDxfId="566" dataCellStyle="Porcentagem"/>
    <tableColumn id="11" xr3:uid="{7AF1D776-3583-4AA8-ABA9-5A652B9C2CC7}" name="%ComissãoSupervisor" dataDxfId="565" totalsRowDxfId="564" dataCellStyle="Porcentagem"/>
    <tableColumn id="12" xr3:uid="{776F0B3E-2DA8-4332-870D-42A9616574CD}" name="Base" dataDxfId="563" totalsRowDxfId="562"/>
    <tableColumn id="13" xr3:uid="{2ACE40DE-7D56-44B3-884F-A79E6BB72021}" name="ComissãoVendedor " totalsRowFunction="sum" dataDxfId="561" totalsRowDxfId="560"/>
    <tableColumn id="14" xr3:uid="{BA93F379-EB16-44E4-B240-F73C47EC360B}" name="ComissãoSupervisor" totalsRowFunction="sum" dataDxfId="559" totalsRowDxfId="558"/>
    <tableColumn id="15" xr3:uid="{1955815E-E6AE-4BF7-9F21-8DED62E8CFB6}" name="Clicksign" dataDxfId="557" totalsRowDxfId="556"/>
    <tableColumn id="16" xr3:uid="{8899F7C2-6C46-4913-9178-C3BFBB1A431F}" name="Contrato_Termo Aditivo" dataDxfId="555" totalsRowDxfId="554"/>
    <tableColumn id="17" xr3:uid="{C9C40A0A-C8C0-48A4-B2A9-E4A1A88755B6}" name="Obs" dataDxfId="553" totalsRowDxfId="552"/>
    <tableColumn id="18" xr3:uid="{492A95C3-2CCC-4EE6-9E8A-A11F6F0B43DA}" name="Parcelas" dataDxfId="551" totalsRowDxfId="550"/>
    <tableColumn id="22" xr3:uid="{EC452F76-CA8F-41A5-A01B-D142E0025C39}" name="Data Contrato" dataDxfId="549" totalsRowDxfId="548"/>
    <tableColumn id="19" xr3:uid="{167F829A-0296-408D-BAAA-468B00E956F1}" name="Contrato" dataDxfId="547" totalsRowDxfId="546"/>
    <tableColumn id="20" xr3:uid="{3FECAE39-38AF-4BA8-8C16-B26E27D74267}" name="SDR_RESPONSÁVEL" totalsRowFunction="count" dataDxfId="545" totalsRowDxfId="54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3" totalsRowShown="0" headerRowDxfId="607">
  <autoFilter ref="M1:AC53" xr:uid="{86D9BEC3-8CE7-4C1E-BA0F-25EC8B5FACDF}">
    <filterColumn colId="1">
      <filters>
        <dateGroupItem year="2026" dateTimeGrouping="year"/>
      </filters>
    </filterColumn>
  </autoFilter>
  <tableColumns count="17">
    <tableColumn id="1" xr3:uid="{65FF39B3-6AA4-47E3-A2E0-34AF59670B48}" name="Ano" dataDxfId="606"/>
    <tableColumn id="15" xr3:uid="{4F28688F-AE94-4AA3-B655-5355F9DA4CEC}" name="Mês" dataDxfId="605"/>
    <tableColumn id="2" xr3:uid="{9F352413-EAA1-41A7-B4D3-9D32DC5A8B88}" name="Vendedor"/>
    <tableColumn id="16" xr3:uid="{3D4D81D6-372A-48C5-9408-A36AD27C1B31}" name="Lead" dataDxfId="604"/>
    <tableColumn id="3" xr3:uid="{5D6A238A-B8BE-4B10-9CED-92C1F0D4F835}" name="Propsota" dataDxfId="603"/>
    <tableColumn id="4" xr3:uid="{2EF085B6-3E3A-46B0-8B55-AD9641ECEB8F}" name="Apresentação" dataDxfId="602"/>
    <tableColumn id="5" xr3:uid="{81EB3760-F668-479F-8FF5-C2210941AFE3}" name="Meta Individual" dataDxfId="601"/>
    <tableColumn id="6" xr3:uid="{897CAD94-46DD-414E-B5CF-D27344FB7C5F}" name="Meta Equipe" dataDxfId="600"/>
    <tableColumn id="7" xr3:uid="{DBA8DEF0-9D1D-42B7-8979-411FC3118DB7}" name="Meta Projetos" dataDxfId="599"/>
    <tableColumn id="17" xr3:uid="{2A353D1A-2C11-433A-B27A-F3ACE6F07AD9}" name="OBLead" dataDxfId="598"/>
    <tableColumn id="8" xr3:uid="{CF39EE58-1D3F-47E2-9DEA-C387BBAA7E67}" name="OB Proposta "/>
    <tableColumn id="9" xr3:uid="{0E45D32A-35C3-4D50-AE03-0075AD8C6EEA}" name="OB Apresentação"/>
    <tableColumn id="10" xr3:uid="{7B549B0C-BAC0-483C-B6BC-A82C834A1EEE}" name="OB Individual" dataDxfId="597"/>
    <tableColumn id="11" xr3:uid="{50C746E6-3A52-4E59-9FDB-C49049B8DB33}" name="OBEquipe" dataDxfId="596"/>
    <tableColumn id="12" xr3:uid="{DAD9E805-63F1-4227-AD05-A88F02501A42}" name="OB Projetos" dataDxfId="595"/>
    <tableColumn id="13" xr3:uid="{363BCA7E-0EE6-4F3F-AD3D-9BD2DD9564A6}" name="OBI" dataDxfId="594" dataCellStyle="Porcentagem">
      <calculatedColumnFormula>metas[[#This Row],[Meta Individual]]/metas[[#This Row],[OB Individual]]</calculatedColumnFormula>
    </tableColumn>
    <tableColumn id="14" xr3:uid="{B9AA1BFD-524A-4E21-8FFD-935006A08F7F}" name="OBE" dataDxfId="593"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493">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492"/>
    <tableColumn id="3" xr3:uid="{306573B0-663F-4FD5-A3DB-9F62497B49A9}" name="Produto"/>
    <tableColumn id="4" xr3:uid="{77DF7960-C077-4684-96D0-A87B770E7A42}" name="Responsável" dataDxfId="491"/>
    <tableColumn id="5" xr3:uid="{08577646-70E8-4AAD-838B-B3AD45B15BFA}" name="Vlr Projeto" dataDxfId="490"/>
    <tableColumn id="6" xr3:uid="{ECBE08A0-270B-44AD-AD1B-6FE645E9669D}" name="Mensalidade" dataDxfId="489"/>
    <tableColumn id="7" xr3:uid="{8DA10C52-D1C8-42CF-AEC3-B20978502172}" name="Horas" dataDxfId="488"/>
    <tableColumn id="8" xr3:uid="{DF4F6CC0-7A04-4D77-93AA-AF8D4237E27A}" name="Pipeline"/>
    <tableColumn id="9" xr3:uid="{2D7FB6EE-86E4-4C40-8A68-E47C1B133D6C}" name="Temperatura" dataDxfId="48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486" dataDxfId="485">
  <autoFilter ref="A1:U61" xr:uid="{82EEB8D0-CE5D-4E33-AA8F-68FA3FB9BE2A}"/>
  <tableColumns count="21">
    <tableColumn id="1" xr3:uid="{FDF714A1-D874-417D-A9CC-E0F5CD8364C0}" name="Data" totalsRowLabel="Total" dataDxfId="484" totalsRowDxfId="483"/>
    <tableColumn id="2" xr3:uid="{C9123B6B-DC9A-42B9-AB49-621ED871EEC6}" name="Ticket" dataDxfId="482" totalsRowDxfId="481"/>
    <tableColumn id="3" xr3:uid="{5EE4A1B1-B4FC-4010-A057-AFBCDF3C80A9}" name="Vendedor" dataDxfId="480" totalsRowDxfId="479"/>
    <tableColumn id="4" xr3:uid="{CD645F1C-700E-447C-8AFB-7FD118CE1220}" name="Cliente" dataDxfId="478" totalsRowDxfId="477"/>
    <tableColumn id="5" xr3:uid="{E6E29ECF-BE70-494F-8A66-4068F851AEC7}" name="Produto" dataDxfId="476" totalsRowDxfId="475"/>
    <tableColumn id="6" xr3:uid="{2F930CC3-19EA-4CB4-AF15-DD8CD9606F51}" name="TipoReceita" dataDxfId="474" totalsRowDxfId="473"/>
    <tableColumn id="7" xr3:uid="{CEB413ED-2BFB-4732-87B1-70ECDBE68737}" name="Qtde" dataDxfId="472" totalsRowDxfId="471"/>
    <tableColumn id="8" xr3:uid="{0FC4679B-8C0E-4915-BEAF-694BD9655225}" name="VlrUnitário" dataDxfId="470" totalsRowDxfId="469"/>
    <tableColumn id="9" xr3:uid="{EF19D10E-A4ED-48E8-B0BF-201B6109D558}" name="VlrTotal" totalsRowFunction="sum" dataDxfId="468" totalsRowDxfId="467"/>
    <tableColumn id="10" xr3:uid="{5D1AD167-E6F3-4299-B733-45131C7E5230}" name="Vlr Meta" totalsRowFunction="sum" dataDxfId="466" totalsRowDxfId="465"/>
    <tableColumn id="11" xr3:uid="{A20882DB-0D54-4D31-9C96-64E969432C02}" name="%Comissão" dataDxfId="464" totalsRowDxfId="463" dataCellStyle="Porcentagem"/>
    <tableColumn id="12" xr3:uid="{53FADB7C-1AFC-424B-8FC9-80755A67C5BB}" name="%ComissãoSupervisor" dataDxfId="462" totalsRowDxfId="461" dataCellStyle="Porcentagem"/>
    <tableColumn id="13" xr3:uid="{5CF9A7CA-E3CE-4259-87AC-ED9493455B65}" name="Base" dataDxfId="460" totalsRowDxfId="459"/>
    <tableColumn id="14" xr3:uid="{A5274DAD-9DB2-4B17-9537-C9AADA14F4EA}" name="ComissãoVendedor " totalsRowFunction="sum" dataDxfId="458" totalsRowDxfId="457"/>
    <tableColumn id="15" xr3:uid="{B72E7035-569C-44CF-9EC3-82C0F46FD072}" name="ComissãoSupervisor" totalsRowFunction="sum" dataDxfId="456" totalsRowDxfId="455"/>
    <tableColumn id="16" xr3:uid="{B62C88FC-04AD-4E74-828E-41FB780EF4E9}" name="Clicksign" dataDxfId="454" totalsRowDxfId="453"/>
    <tableColumn id="17" xr3:uid="{43B9E5D9-373B-42B4-8C07-5118CE8E0679}" name="Contrato_Termo Aditivo" dataDxfId="452" totalsRowDxfId="451"/>
    <tableColumn id="18" xr3:uid="{674995D7-A090-40AA-87D2-F212C3CB0550}" name="Obs" dataDxfId="450" totalsRowDxfId="449"/>
    <tableColumn id="19" xr3:uid="{1B38FD7B-AEA1-4772-9790-456B0A6B3CAE}" name="Parcelas" dataDxfId="448" totalsRowDxfId="447"/>
    <tableColumn id="20" xr3:uid="{E47F7669-974D-406F-977B-68C71598F46F}" name="Contrato" dataDxfId="446" totalsRowDxfId="445"/>
    <tableColumn id="21" xr3:uid="{FC398DAA-0384-4ED0-85A6-8DB0EC189ADA}" name="SDR_RESPONSÁVEL" totalsRowFunction="count" dataDxfId="444" totalsRowDxfId="443"/>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42" dataDxfId="440" totalsRowDxfId="438" headerRowBorderDxfId="441" tableBorderDxfId="439" totalsRowBorderDxfId="437">
  <autoFilter ref="A1:T39" xr:uid="{FA16E0BC-1B01-4779-A523-F5AA6B5E51F4}"/>
  <tableColumns count="20">
    <tableColumn id="1" xr3:uid="{4C21184A-44CC-4EE0-8661-F18F99CCF773}" name="Data" totalsRowLabel="Total" dataDxfId="436" totalsRowDxfId="435"/>
    <tableColumn id="2" xr3:uid="{AE9B43E8-4AB3-4ECB-B1F7-05CFBD6F78DA}" name="Ticket" dataDxfId="434" totalsRowDxfId="433"/>
    <tableColumn id="3" xr3:uid="{DED0B5A8-E2EB-461D-940E-56B6906B1974}" name="Vendedor" dataDxfId="432" totalsRowDxfId="431"/>
    <tableColumn id="4" xr3:uid="{F3C569F1-990C-4A11-A1D3-8ECFB0FD57B6}" name="Cliente" dataDxfId="430" totalsRowDxfId="429"/>
    <tableColumn id="5" xr3:uid="{61CCE236-22AA-49B6-A6DC-B78FFD8F7C4C}" name="Produto" dataDxfId="428" totalsRowDxfId="427"/>
    <tableColumn id="6" xr3:uid="{4F0ECD4A-6CD6-4B9D-9A55-3CA2652D0EF9}" name="TipoReceita" dataDxfId="426" totalsRowDxfId="425"/>
    <tableColumn id="7" xr3:uid="{5A38B627-1D9C-4E8D-834F-AFB8B46F319F}" name="Qtde" dataDxfId="424" totalsRowDxfId="423"/>
    <tableColumn id="8" xr3:uid="{9A7106D1-2566-4F8E-B087-BE94BF2F6481}" name="VlrUnitário" dataDxfId="422" totalsRowDxfId="421"/>
    <tableColumn id="9" xr3:uid="{141D27AC-20C6-43D9-9F0F-372CAB0D4BEA}" name="VlrTotal" totalsRowFunction="sum" dataDxfId="420" totalsRowDxfId="419"/>
    <tableColumn id="10" xr3:uid="{9FF41B08-0A53-4FE5-AC69-7C1C72342134}" name="%Comissão" dataDxfId="418" totalsRowDxfId="417" dataCellStyle="Porcentagem"/>
    <tableColumn id="11" xr3:uid="{CCBA7B46-6AF4-4E49-88BB-EAA1E9BCBFD1}" name="%ComissãoSupervisor" dataDxfId="416" totalsRowDxfId="415" dataCellStyle="Porcentagem"/>
    <tableColumn id="12" xr3:uid="{E4F1B715-9DEA-4EAF-97AF-E348093D9C5B}" name="Base" dataDxfId="414" totalsRowDxfId="413"/>
    <tableColumn id="13" xr3:uid="{5FF8D42C-CF34-4949-A4E0-D1379216A978}" name="ComissãoVendedor " totalsRowFunction="sum" dataDxfId="412" totalsRowDxfId="411"/>
    <tableColumn id="14" xr3:uid="{8AD2B6AD-FB83-493E-95FD-73A4DF6D3A7F}" name="ComissãoSupervisor" totalsRowFunction="sum" dataDxfId="410" totalsRowDxfId="409"/>
    <tableColumn id="15" xr3:uid="{E36C2879-DCB7-47E4-926C-4D1CFEF1DDB9}" name="Clicksign" dataDxfId="408" totalsRowDxfId="407"/>
    <tableColumn id="16" xr3:uid="{4CBF53D7-5E48-4A66-A9D6-945E0F991E27}" name="Contrato_Termo Aditivo" dataDxfId="406" totalsRowDxfId="405"/>
    <tableColumn id="17" xr3:uid="{B859C796-E301-4D3B-AF03-966FCC5341C4}" name="Obs" dataDxfId="404" totalsRowDxfId="403"/>
    <tableColumn id="18" xr3:uid="{8C299E41-B52B-4CD0-B302-76DE9544C246}" name="Parcelas" dataDxfId="402" totalsRowDxfId="401"/>
    <tableColumn id="19" xr3:uid="{F7F7FB0F-7370-462E-BE66-7CA061F4B3B6}" name="Contrato" dataDxfId="400" totalsRowDxfId="399"/>
    <tableColumn id="20" xr3:uid="{025BEC9C-214E-48B4-8731-AE066749F9C4}" name="SDR_RESPONSÁVEL" totalsRowFunction="count" dataDxfId="398" totalsRowDxfId="397"/>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282" dataDxfId="280" totalsRowDxfId="278" headerRowBorderDxfId="281" tableBorderDxfId="279" totalsRowBorderDxfId="277">
  <autoFilter ref="A1:T472" xr:uid="{7B01CAB7-A111-4A1F-874C-05E6EF76761E}"/>
  <tableColumns count="20">
    <tableColumn id="1" xr3:uid="{D98A93E1-518A-437B-B560-00DA34E821B9}" name="Data" dataDxfId="276" totalsRowDxfId="275"/>
    <tableColumn id="2" xr3:uid="{E88C721A-9459-47D3-A404-36378FCFCDBC}" name="Ticket" dataDxfId="274" totalsRowDxfId="273"/>
    <tableColumn id="20" xr3:uid="{36C32BDC-9C00-4E36-ABE0-7C4FB1417122}" name="Vendedor" dataDxfId="272" totalsRowDxfId="271"/>
    <tableColumn id="21" xr3:uid="{15E6999E-F87A-4E92-8F1A-DD29C2D03C79}" name="Cliente" dataDxfId="270" totalsRowDxfId="269"/>
    <tableColumn id="4" xr3:uid="{841A1A22-266C-4ADD-A8E1-D5B95AC720B2}" name="Produto" dataDxfId="268" totalsRowDxfId="267"/>
    <tableColumn id="22" xr3:uid="{9E7A4823-6FF5-43AC-8F94-86E07BC3535C}" name="TipoReceita" dataDxfId="266" totalsRowDxfId="265"/>
    <tableColumn id="5" xr3:uid="{FCC66FFD-B33C-49DF-8B3D-36A59C2672DE}" name="Qtde" totalsRowFunction="sum" dataDxfId="264" totalsRowDxfId="263"/>
    <tableColumn id="6" xr3:uid="{7C7708B0-856F-4F76-BB9A-C08A8D54998A}" name="VlrUnitário" dataDxfId="262" totalsRowDxfId="261"/>
    <tableColumn id="7" xr3:uid="{DAAF017B-4132-45EC-AD6F-694FBC225003}" name="VlrTotal" totalsRowFunction="sum" dataDxfId="260" totalsRowDxfId="259"/>
    <tableColumn id="8" xr3:uid="{BE877EFB-9A45-42CB-A398-6810470BF145}" name="%Comissão" dataDxfId="258" totalsRowDxfId="257"/>
    <tableColumn id="24" xr3:uid="{2891F2B7-9296-47A8-A6D2-6F937C88CF9C}" name="%ComissãoSupervisor" dataDxfId="256" totalsRowDxfId="255" dataCellStyle="Porcentagem"/>
    <tableColumn id="23" xr3:uid="{D9138345-7A13-4DF3-A0A3-03ABBA4517C3}" name="Base" dataDxfId="254" totalsRowDxfId="253"/>
    <tableColumn id="12" xr3:uid="{2DCA9EA6-5A40-4243-B9A8-52C9B5628C8D}" name="ComissãoVendedor " totalsRowFunction="sum" dataDxfId="252" totalsRowDxfId="251"/>
    <tableColumn id="19" xr3:uid="{B57463C3-FF1A-4F7C-8BE9-8033C5DDAABF}" name="ComissãoSupervisor" totalsRowFunction="sum" dataDxfId="250" totalsRowDxfId="249">
      <calculatedColumnFormula>I2*K2</calculatedColumnFormula>
    </tableColumn>
    <tableColumn id="13" xr3:uid="{0B98ECE0-DA19-407A-BCF0-C9536DA8924D}" name="Clicksign" dataDxfId="248" totalsRowDxfId="247"/>
    <tableColumn id="15" xr3:uid="{A24336E0-1F31-4129-A7A3-E801FA9E3771}" name="Contrato_Termo Aditivo" dataDxfId="246" totalsRowDxfId="245"/>
    <tableColumn id="18" xr3:uid="{BED66D4B-16BD-4626-B834-B792A67FF693}" name="Obs" dataDxfId="244" totalsRowDxfId="243"/>
    <tableColumn id="3" xr3:uid="{09087987-4727-462C-A676-B2798483B70E}" name="Parcelas" dataDxfId="242" totalsRowDxfId="241"/>
    <tableColumn id="9" xr3:uid="{FC0705B0-6485-4403-BED7-415CB4369586}" name="Contrato" dataDxfId="240" totalsRowDxfId="239"/>
    <tableColumn id="10" xr3:uid="{468DE6E7-89A6-4755-BD52-A5A6134AD835}" name="SDR_RESPONSÁVEL" totalsRowFunction="count" dataDxfId="238" totalsRowDxfId="237"/>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32" dataDxfId="231">
  <autoFilter ref="A867:F1039" xr:uid="{7A9B4EAF-0C6C-4CB4-8FF9-ACC9F3932E87}">
    <filterColumn colId="0">
      <filters>
        <dateGroupItem year="2026" dateTimeGrouping="year"/>
      </filters>
    </filterColumn>
  </autoFilter>
  <tableColumns count="6">
    <tableColumn id="1" xr3:uid="{FB20A868-C54A-4318-90D3-550D7885B37C}" name="Mês" dataDxfId="230"/>
    <tableColumn id="2" xr3:uid="{B68CA983-D16E-44EB-BB27-CFCB434B4917}" name="Vendedor" dataDxfId="229"/>
    <tableColumn id="3" xr3:uid="{AA0D617C-AB69-4353-A05D-4CE569F76D3C}" name="Comissão" dataDxfId="228"/>
    <tableColumn id="4" xr3:uid="{BE9D0C40-3D48-4F36-8C56-B9F4BF5CBE92}" name="Pago em" dataDxfId="227"/>
    <tableColumn id="5" xr3:uid="{75570D4F-F2F5-45CF-8D02-81B06EE9ABB9}" name="Count" dataDxfId="226"/>
    <tableColumn id="6" xr3:uid="{156C348A-8365-4ECD-8330-6BCE96EB2A6C}" name="Ano" dataDxfId="225"/>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24"/>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23"/>
    <tableColumn id="6" xr3:uid="{CBE87A94-DE6E-4285-BD4F-53A7D915C0E9}" uniqueName="6" name="Razão social" queryTableFieldId="6" dataDxfId="222"/>
    <tableColumn id="7" xr3:uid="{09887FDB-35E3-4620-BDCF-C53CB8BD1907}" uniqueName="7" name="Título do negócio" queryTableFieldId="7" dataDxfId="221"/>
    <tableColumn id="8" xr3:uid="{489F02EC-E957-4B33-B3D0-8CAA7B10EB8E}" uniqueName="8" name="CNPJ" queryTableFieldId="8"/>
    <tableColumn id="9" xr3:uid="{B7EA3BFD-AC42-48FB-9B6F-075FF1258307}" uniqueName="9" name="Nome do Cliente" queryTableFieldId="9" dataDxfId="220"/>
    <tableColumn id="10" xr3:uid="{C5F8166A-0642-4311-B0EE-AF768F9A6B42}" uniqueName="10" name="Nome do Contato" queryTableFieldId="10" dataDxfId="219"/>
    <tableColumn id="11" xr3:uid="{E373BC8E-FF44-46C1-8BBC-4A2A4F60C7FE}" uniqueName="11" name="Telefone do Contato" queryTableFieldId="11" dataDxfId="218"/>
    <tableColumn id="12" xr3:uid="{E47FA22B-98C0-4A66-AD84-FC7BB89C6A58}" uniqueName="12" name="Celular do Contato" queryTableFieldId="12" dataDxfId="217"/>
    <tableColumn id="13" xr3:uid="{D236F7C3-2841-47E5-A1D3-4AC2C4E7C211}" uniqueName="13" name="E-mail do contato" queryTableFieldId="13" dataDxfId="216"/>
    <tableColumn id="14" xr3:uid="{2A49ABC7-3326-4E83-9B52-C9A10176A3BC}" uniqueName="14" name="Grupo do cliente" queryTableFieldId="14" dataDxfId="215"/>
    <tableColumn id="15" xr3:uid="{768421AB-6F00-4E3D-802E-DD5A7B01989B}" uniqueName="15" name="Contatos" queryTableFieldId="15" dataDxfId="214"/>
    <tableColumn id="16" xr3:uid="{B7479E1D-0651-4D86-9855-A6544C4DFE8A}" uniqueName="16" name="Endereço" queryTableFieldId="16" dataDxfId="213"/>
    <tableColumn id="17" xr3:uid="{CBDC0715-CDB4-4A3D-BA4E-6DE3FA68F809}" uniqueName="17" name="Cidade" queryTableFieldId="17" dataDxfId="212"/>
    <tableColumn id="18" xr3:uid="{3453DAD6-C85C-450E-99FF-91469E17F829}" uniqueName="18" name="Estado" queryTableFieldId="18" dataDxfId="211"/>
    <tableColumn id="19" xr3:uid="{BFFA8133-959F-4C00-B3DC-64EF7A462C70}" uniqueName="19" name="Origem" queryTableFieldId="19" dataDxfId="210"/>
    <tableColumn id="20" xr3:uid="{54F3BCFD-7922-4E12-912E-2E42ED625E8E}" uniqueName="20" name="Origem do cliente" queryTableFieldId="20" dataDxfId="209"/>
    <tableColumn id="21" xr3:uid="{4841ADBD-907C-4F49-AD32-A5758306F00D}" uniqueName="21" name="Categoria do cliente" queryTableFieldId="21" dataDxfId="208"/>
    <tableColumn id="22" xr3:uid="{27B6B7FD-08E2-4FAB-AE93-BD95AEF27A4A}" uniqueName="22" name="TAGS" queryTableFieldId="22" dataDxfId="207"/>
    <tableColumn id="23" xr3:uid="{8DA2DA71-3E50-4A46-AAC4-3CF7DA233C62}" uniqueName="23" name="Funil de vendas" queryTableFieldId="23" dataDxfId="206"/>
    <tableColumn id="24" xr3:uid="{9E02B082-1677-4B86-AFDF-90B0986B08D1}" uniqueName="24" name="Etapa do funil de vendas" queryTableFieldId="24" dataDxfId="205"/>
    <tableColumn id="25" xr3:uid="{ABFCFA4B-A592-44AC-91C4-B7B80F8EE1C4}" uniqueName="25" name="Forma de Pagamento" queryTableFieldId="25" dataDxfId="204"/>
    <tableColumn id="26" xr3:uid="{CA852046-D628-426B-B418-FF1D2317F78C}" uniqueName="26" name="Data esperada de fechamento" queryTableFieldId="26" dataDxfId="203"/>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02"/>
    <tableColumn id="31" xr3:uid="{20F99E58-AB46-4597-BDCE-41F115FBF9DD}" uniqueName="31" name="Data de Criação" queryTableFieldId="31" dataDxfId="201"/>
    <tableColumn id="32" xr3:uid="{267E0369-4AB6-4B0E-900E-A52A0C68F27A}" uniqueName="32" name="Hora de Criação" queryTableFieldId="32" dataDxfId="200"/>
    <tableColumn id="33" xr3:uid="{3ED1E8E8-2C02-44B1-85F7-68DABBDC0FFC}" uniqueName="33" name="Código externo" queryTableFieldId="33" dataDxfId="199"/>
    <tableColumn id="34" xr3:uid="{8EBC58A9-606E-4A64-A808-D87DADCEE496}" uniqueName="34" name="Status" queryTableFieldId="34" dataDxfId="198"/>
    <tableColumn id="35" xr3:uid="{D67BD68F-6116-4A3E-A324-4835EF324C2B}" uniqueName="35" name="Data de Perda/Ganho" queryTableFieldId="35" dataDxfId="197"/>
    <tableColumn id="36" xr3:uid="{F5E4F8E7-678E-4A08-83C0-5DF0CDDF83FE}" uniqueName="36" name="Hora de Perda/Ganho" queryTableFieldId="36" dataDxfId="196"/>
    <tableColumn id="37" xr3:uid="{A3E25483-5EDE-482D-B422-7495AC3681F0}" uniqueName="37" name="Motivo de perda" queryTableFieldId="37" dataDxfId="195"/>
    <tableColumn id="38" xr3:uid="{9BDBDEF4-F472-4BC2-A19B-3A5BBF571263}" uniqueName="38" name="Razão de Perda" queryTableFieldId="38" dataDxfId="194"/>
    <tableColumn id="39" xr3:uid="{6CEDE161-6498-4F3F-A241-464682713E29}" uniqueName="39" name="Data Venda  Agenda" queryTableFieldId="39" dataDxfId="193"/>
    <tableColumn id="40" xr3:uid="{AAF6D804-27BE-40AA-A48E-CAD6DA14262A}" uniqueName="40" name="Data Proposta" queryTableFieldId="40" dataDxfId="192"/>
    <tableColumn id="41" xr3:uid="{A384EDEA-CA81-4E3B-8F58-1BF98F57506F}" uniqueName="41" name="SDRResponsável" queryTableFieldId="41" dataDxfId="191"/>
    <tableColumn id="42" xr3:uid="{E49259CF-0FF4-40D2-AB01-99C229B760DF}" uniqueName="42" name="DataApresentação1" queryTableFieldId="42" dataDxfId="190"/>
    <tableColumn id="43" xr3:uid="{75285A4D-0112-4034-A2AF-AA4705378E59}" uniqueName="43" name="DataApresentação2" queryTableFieldId="43" dataDxfId="189"/>
    <tableColumn id="44" xr3:uid="{0A3858B8-B3AD-46AC-9C95-BF25A96B3BE7}" uniqueName="44" name="Data UltContato" queryTableFieldId="44" dataDxfId="188"/>
    <tableColumn id="45" xr3:uid="{4E3896E7-0E34-4F67-8449-9C4FFD89CD0E}" uniqueName="45" name="Temperatura" queryTableFieldId="45" dataDxfId="187"/>
    <tableColumn id="46" xr3:uid="{493C3EC1-A15A-4BBD-8BF7-4C41387CB9F2}" uniqueName="46" name="Horas" queryTableFieldId="46" dataDxfId="186"/>
    <tableColumn id="47" xr3:uid="{E35BF434-0FA1-4027-B123-AE0769A46904}" uniqueName="47" name="Produtos" queryTableFieldId="47" dataDxfId="185"/>
    <tableColumn id="48" xr3:uid="{468BC8B6-B38C-4DB0-96FD-DFE55FC8ED6C}" uniqueName="48" name="Vlr Projeto" queryTableFieldId="48" dataDxfId="184"/>
    <tableColumn id="49" xr3:uid="{6ED41C70-B488-4E3D-B323-FD31332C7575}" uniqueName="49" name="Vlr Mensalidade" queryTableFieldId="49" dataDxfId="183"/>
    <tableColumn id="50" xr3:uid="{9FD843D3-6241-4E66-BABB-701962EA0660}" uniqueName="50" name="QTDE" queryTableFieldId="50" dataDxfId="18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181"/>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180"/>
    <tableColumn id="6" xr3:uid="{874CB533-C906-4B19-8FB2-A9B7AB544979}" uniqueName="6" name="Razão social" queryTableFieldId="6" dataDxfId="179"/>
    <tableColumn id="7" xr3:uid="{B838C63B-0DB5-4DF9-A734-4819D4D91B16}" uniqueName="7" name="Título do negócio" queryTableFieldId="7" dataDxfId="178"/>
    <tableColumn id="8" xr3:uid="{909DC2EB-CEA0-4FE5-A88C-843DDE979854}" uniqueName="8" name="CNPJ" queryTableFieldId="8"/>
    <tableColumn id="9" xr3:uid="{CD11231E-71E5-4A58-8D4C-3C2ACAEE7AED}" uniqueName="9" name="Nome do Cliente" queryTableFieldId="9" dataDxfId="177"/>
    <tableColumn id="10" xr3:uid="{05265F90-2572-4E99-B1AF-D25A0829C63F}" uniqueName="10" name="Nome do Contato" queryTableFieldId="10" dataDxfId="176"/>
    <tableColumn id="11" xr3:uid="{5E7C55EB-0E8B-44B8-8CC5-1F571C57D324}" uniqueName="11" name="Telefone do Contato" queryTableFieldId="11" dataDxfId="175"/>
    <tableColumn id="12" xr3:uid="{8FFDE287-C36B-4B9A-8940-1760A8AF96D8}" uniqueName="12" name="Celular do Contato" queryTableFieldId="12"/>
    <tableColumn id="13" xr3:uid="{D866E01C-BE8C-48F6-ABEA-E79D580A6E11}" uniqueName="13" name="E-mail" queryTableFieldId="13" dataDxfId="174"/>
    <tableColumn id="14" xr3:uid="{8F4C7A63-EE14-4662-AB65-437CD720852A}" uniqueName="14" name="Contatos" queryTableFieldId="14" dataDxfId="173"/>
    <tableColumn id="15" xr3:uid="{DE3BCCAF-C1AF-491E-9D91-7562F3C53A83}" uniqueName="15" name="Endereço" queryTableFieldId="15" dataDxfId="172"/>
    <tableColumn id="16" xr3:uid="{DB7D31B4-9D6E-4D5F-BD35-D85E6E21C294}" uniqueName="16" name="Cidade" queryTableFieldId="16" dataDxfId="171"/>
    <tableColumn id="17" xr3:uid="{CC0FEDE9-C5BD-4BC7-A298-5F39A828289E}" uniqueName="17" name="Estado" queryTableFieldId="17" dataDxfId="170"/>
    <tableColumn id="18" xr3:uid="{4221F071-BFA0-44ED-9E0A-CC8A59E8FE58}" uniqueName="18" name="Origem" queryTableFieldId="18" dataDxfId="169"/>
    <tableColumn id="19" xr3:uid="{A4355A7A-4A60-4417-A76F-04AE3E80524E}" uniqueName="19" name="TAGS" queryTableFieldId="19" dataDxfId="168"/>
    <tableColumn id="20" xr3:uid="{127A6323-B959-4F7C-AC57-78D9CE68331B}" uniqueName="20" name="Funil de vendas" queryTableFieldId="20" dataDxfId="167"/>
    <tableColumn id="21" xr3:uid="{8EFB872E-0A60-4880-8458-F8E6C1A801CB}" uniqueName="21" name="Etapa do funil de vendas" queryTableFieldId="21" dataDxfId="166"/>
    <tableColumn id="22" xr3:uid="{4057C1FD-9EC2-4303-9016-1715F8F4F3A7}" uniqueName="22" name="Forma de Pagamento" queryTableFieldId="22" dataDxfId="165"/>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64"/>
    <tableColumn id="26" xr3:uid="{3B0E6E40-BC9B-4200-89AC-3F372096B2A8}" uniqueName="26" name="Tempo como pós venda" queryTableFieldId="26"/>
    <tableColumn id="27" xr3:uid="{985AD707-61EE-4A26-8FB2-EA6CEDB1E8BA}" uniqueName="27" name="Data de Criação" queryTableFieldId="27" dataDxfId="163"/>
    <tableColumn id="28" xr3:uid="{D1FE223F-D0AF-449B-B944-9C30DDA1C9C5}" uniqueName="28" name="Hora de Criação" queryTableFieldId="28" dataDxfId="162"/>
    <tableColumn id="29" xr3:uid="{7AF73B45-1471-4A0E-9D25-5D304FB8A467}" uniqueName="29" name="Status" queryTableFieldId="29" dataDxfId="161"/>
    <tableColumn id="30" xr3:uid="{4206398E-EB31-4D5A-9AE8-1FB8D5050C5E}" uniqueName="30" name="Data de Perda/Ganho" queryTableFieldId="30" dataDxfId="160"/>
    <tableColumn id="31" xr3:uid="{14280A48-F44F-4E3E-A9EE-3A1CD51709D6}" uniqueName="31" name="Hora de Perda/Ganho" queryTableFieldId="31" dataDxfId="159"/>
    <tableColumn id="32" xr3:uid="{458C9950-FBE5-426C-B56B-F626D7E9FE5B}" uniqueName="32" name="Motivo de perda" queryTableFieldId="32" dataDxfId="158"/>
    <tableColumn id="33" xr3:uid="{A0E07746-40EE-479A-8AEC-D52571F2EE44}" uniqueName="33" name="Razão de Perda" queryTableFieldId="33"/>
    <tableColumn id="34" xr3:uid="{FDBACAB6-4052-4409-808D-1DDF39B2A783}" uniqueName="34" name="Data Proposta" queryTableFieldId="34" dataDxfId="157"/>
    <tableColumn id="35" xr3:uid="{912B14E4-F9DF-4D73-8228-3A244ECD4A6B}" uniqueName="35" name="DataApresentação1" queryTableFieldId="35" dataDxfId="156"/>
    <tableColumn id="36" xr3:uid="{A74222D5-28A6-4D45-AD64-DDC465AF7CC5}" uniqueName="36" name="DataApresentação2" queryTableFieldId="36" dataDxfId="155"/>
    <tableColumn id="37" xr3:uid="{97201CBA-70CC-4FD6-89EE-D69F3DB929E5}" uniqueName="37" name="Data UltContato" queryTableFieldId="37" dataDxfId="154"/>
    <tableColumn id="38" xr3:uid="{1F306328-79C2-43F3-A43E-340346C9E490}" uniqueName="38" name="Temperatura" queryTableFieldId="38" dataDxfId="153"/>
    <tableColumn id="39" xr3:uid="{AAE44C16-35E4-41E1-B086-A4E8AEF21720}" uniqueName="39" name="Horas" queryTableFieldId="39" dataDxfId="152"/>
    <tableColumn id="40" xr3:uid="{52E7DAA2-436D-4EE1-9094-8BD419C0AAB7}" uniqueName="40" name="Vlr Projeto" queryTableFieldId="40" dataDxfId="151"/>
    <tableColumn id="41" xr3:uid="{DA2EAA45-2398-44AC-AE82-C299CF986D49}" uniqueName="41" name="Vlr Mensalidade" queryTableFieldId="41" dataDxfId="150"/>
    <tableColumn id="42" xr3:uid="{C7E9C93B-D13C-46E0-A7AA-CC6C130098FB}" uniqueName="42" name="Produtos" queryTableFieldId="42" dataDxfId="149"/>
    <tableColumn id="43" xr3:uid="{295C9D30-71BC-42B4-AA62-D72EF35AB869}" uniqueName="43" name="Qtde" queryTableFieldId="43" dataDxfId="14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47"/>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46"/>
    <tableColumn id="8" xr3:uid="{C53D8128-CE59-4E9E-A64E-60414DDD7916}" uniqueName="8" name="CNPJ" queryTableFieldId="8"/>
    <tableColumn id="9" xr3:uid="{E7613A43-0BF0-4862-9AA7-8E6B7359F8FF}" uniqueName="9" name="Nome do Cliente" queryTableFieldId="9" dataDxfId="145"/>
    <tableColumn id="10" xr3:uid="{FE97FA32-6FF3-4E5E-9BF5-48D1B6AEB67B}" uniqueName="10" name="Nome do Contato" queryTableFieldId="10" dataDxfId="144"/>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43"/>
    <tableColumn id="14" xr3:uid="{FF380B9C-7E02-4273-9007-88D08E1E9E93}" uniqueName="14" name="Contatos" queryTableFieldId="14"/>
    <tableColumn id="15" xr3:uid="{02CC331F-2916-4388-82BD-6151884837C5}" uniqueName="15" name="Endereço" queryTableFieldId="15" dataDxfId="142"/>
    <tableColumn id="16" xr3:uid="{A8831C4D-1259-4FC5-96AE-44BFBE3531A7}" uniqueName="16" name="Cidade" queryTableFieldId="16" dataDxfId="141"/>
    <tableColumn id="17" xr3:uid="{DA4852BE-E3EE-4F9E-9A1C-C014CCE9E8FB}" uniqueName="17" name="Estado" queryTableFieldId="17" dataDxfId="140"/>
    <tableColumn id="18" xr3:uid="{141C7615-D3F2-40CD-8AD6-54C95E553D2B}" uniqueName="18" name="Origem" queryTableFieldId="18" dataDxfId="139"/>
    <tableColumn id="19" xr3:uid="{84DADEE5-095F-4343-B53B-A2854E53F18F}" uniqueName="19" name="TAGS" queryTableFieldId="19" dataDxfId="138"/>
    <tableColumn id="20" xr3:uid="{BE601783-814C-469F-B1E6-D4414A0BF5A1}" uniqueName="20" name="Funil de vendas" queryTableFieldId="20" dataDxfId="137"/>
    <tableColumn id="21" xr3:uid="{50334F77-9C37-4615-BEE1-6701F0E87F7D}" uniqueName="21" name="Etapa do funil de vendas" queryTableFieldId="21" dataDxfId="136"/>
    <tableColumn id="22" xr3:uid="{D73F32C2-12CB-464C-87AB-91B534CF205A}" uniqueName="22" name="Forma de Pagamento" queryTableFieldId="22" dataDxfId="135"/>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34"/>
    <tableColumn id="26" xr3:uid="{4DA6F876-E8AD-432A-9340-0424A085D0D7}" uniqueName="26" name="Tempo como pós venda" queryTableFieldId="26"/>
    <tableColumn id="27" xr3:uid="{57C009B9-6D10-49D2-BD0E-DC3953BB7E6D}" uniqueName="27" name="Data de Criação" queryTableFieldId="27" dataDxfId="133"/>
    <tableColumn id="28" xr3:uid="{1BB12652-3102-4960-AB02-5972739FEF11}" uniqueName="28" name="Hora de Criação" queryTableFieldId="28" dataDxfId="132"/>
    <tableColumn id="29" xr3:uid="{14B6BE92-D3C6-46E0-B292-7D1E0E6DA160}" uniqueName="29" name="Status" queryTableFieldId="29" dataDxfId="131"/>
    <tableColumn id="30" xr3:uid="{1683160A-1F86-4351-99E3-268583AD1EDA}" uniqueName="30" name="Data de Perda/Ganho" queryTableFieldId="30" dataDxfId="130"/>
    <tableColumn id="31" xr3:uid="{525A694C-D6FE-4FFA-AC17-66B0A5F5547C}" uniqueName="31" name="Hora de Perda/Ganho" queryTableFieldId="31" dataDxfId="129"/>
    <tableColumn id="32" xr3:uid="{609DC66E-2430-4723-ACFA-DD97A1696A19}" uniqueName="32" name="Motivo de perda" queryTableFieldId="32" dataDxfId="128"/>
    <tableColumn id="33" xr3:uid="{08E5268C-178E-4B37-8AA0-101BC2C46977}" uniqueName="33" name="Razão de Perda" queryTableFieldId="33"/>
    <tableColumn id="34" xr3:uid="{9517416E-12E1-4380-8C08-0D01B5911766}" uniqueName="34" name="Data Proposta" queryTableFieldId="34" dataDxfId="127"/>
    <tableColumn id="35" xr3:uid="{2E66FED3-C176-4E3B-A356-31C7C08CBD34}" uniqueName="35" name="DataApresentação1" queryTableFieldId="35" dataDxfId="126"/>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25"/>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24"/>
    <tableColumn id="6" xr3:uid="{B2E94FB6-EA59-4C43-AD0F-5791BDA6E13A}" uniqueName="6" name="Razão social" queryTableFieldId="6" dataDxfId="123"/>
    <tableColumn id="7" xr3:uid="{CD7A8E33-244F-4CA3-8836-E5CE817B2720}" uniqueName="7" name="Título do negócio" queryTableFieldId="7" dataDxfId="122"/>
    <tableColumn id="8" xr3:uid="{E6C4065F-22E1-40D8-B4DC-C0E5968ADABA}" uniqueName="8" name="CNPJ" queryTableFieldId="8"/>
    <tableColumn id="9" xr3:uid="{2EBF13C4-49F5-41D2-BE54-4DE5D2947F78}" uniqueName="9" name="Nome do Cliente" queryTableFieldId="9" dataDxfId="121"/>
    <tableColumn id="10" xr3:uid="{E7A02E27-BF96-4F02-BB92-32885B3AEE23}" uniqueName="10" name="Nome do Contato" queryTableFieldId="10" dataDxfId="120"/>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19"/>
    <tableColumn id="14" xr3:uid="{A4E87BBB-FF83-41AA-B630-9F20BB285574}" uniqueName="14" name="Grupo do cliente" queryTableFieldId="14" dataDxfId="118"/>
    <tableColumn id="15" xr3:uid="{5E574475-1F29-458F-AEDF-E64D62E69EF1}" uniqueName="15" name="Contatos" queryTableFieldId="15" dataDxfId="117"/>
    <tableColumn id="16" xr3:uid="{4F5538B1-72DE-4A41-9E4E-CEC5FFC0DC9C}" uniqueName="16" name="Endereço" queryTableFieldId="16" dataDxfId="116"/>
    <tableColumn id="17" xr3:uid="{0922BF57-1964-4805-AD20-57C3751B67DD}" uniqueName="17" name="Cidade" queryTableFieldId="17" dataDxfId="115"/>
    <tableColumn id="18" xr3:uid="{CF8B72FC-7A20-4673-A961-7C5C2F89800B}" uniqueName="18" name="Estado" queryTableFieldId="18" dataDxfId="114"/>
    <tableColumn id="19" xr3:uid="{1D7794B7-9149-460D-81E5-971758704AE1}" uniqueName="19" name="Origem" queryTableFieldId="19" dataDxfId="113"/>
    <tableColumn id="20" xr3:uid="{56801F2A-1E9C-4202-A4D7-E8B7010F6F6D}" uniqueName="20" name="Origem do cliente" queryTableFieldId="20" dataDxfId="112"/>
    <tableColumn id="21" xr3:uid="{B1A68A04-0A0A-4273-A209-47220E12255A}" uniqueName="21" name="Categoria do cliente" queryTableFieldId="21"/>
    <tableColumn id="22" xr3:uid="{F1A3F332-AB38-4B75-B5AE-7B599552DBE7}" uniqueName="22" name="TAGS" queryTableFieldId="22" dataDxfId="111"/>
    <tableColumn id="23" xr3:uid="{7FFBDD0B-A736-4E6B-BBAB-966B44D38C10}" uniqueName="23" name="Funil de vendas" queryTableFieldId="23" dataDxfId="110"/>
    <tableColumn id="24" xr3:uid="{9C81CB07-2DFC-4491-88A9-1C3D1AE31605}" uniqueName="24" name="Etapa do funil de vendas" queryTableFieldId="24" dataDxfId="109"/>
    <tableColumn id="25" xr3:uid="{41CA4D09-1619-4A79-83FF-56FE482B6680}" uniqueName="25" name="Forma de Pagamento" queryTableFieldId="25" dataDxfId="108"/>
    <tableColumn id="26" xr3:uid="{7142DEC2-91EA-4168-8560-B6175F64D9C1}" uniqueName="26" name="Data esperada de fechamento" queryTableFieldId="26" dataDxfId="107"/>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06"/>
    <tableColumn id="31" xr3:uid="{730FF3EA-CAC1-4DBE-B3FA-38B54DDA2E2D}" uniqueName="31" name="Data de Criação" queryTableFieldId="31" dataDxfId="105"/>
    <tableColumn id="32" xr3:uid="{79B15A37-F21B-419F-B25D-F8CD01AC557F}" uniqueName="32" name="Hora de Criação" queryTableFieldId="32" dataDxfId="104"/>
    <tableColumn id="33" xr3:uid="{2BD51DAD-1DC4-4C18-818D-C1EA2661E9EA}" uniqueName="33" name="Código externo" queryTableFieldId="33"/>
    <tableColumn id="34" xr3:uid="{14B2D0CA-9FE4-4155-BA00-54FB8B9AE06B}" uniqueName="34" name="Status" queryTableFieldId="34" dataDxfId="103"/>
    <tableColumn id="35" xr3:uid="{FF98BFC9-76D9-44DE-A404-F7225B22FED3}" uniqueName="35" name="Data de Perda/Ganho" queryTableFieldId="35" dataDxfId="102"/>
    <tableColumn id="36" xr3:uid="{A18BA80B-7EFA-445C-B7F4-AFFE47E9920B}" uniqueName="36" name="Hora de Perda/Ganho" queryTableFieldId="36" dataDxfId="101"/>
    <tableColumn id="37" xr3:uid="{BF4330A4-537D-41ED-B790-12DB92F247FB}" uniqueName="37" name="Motivo de perda" queryTableFieldId="37" dataDxfId="100"/>
    <tableColumn id="38" xr3:uid="{F475CCED-B0E0-4721-A54B-A36F714A34F5}" uniqueName="38" name="Razão de Perda" queryTableFieldId="38"/>
    <tableColumn id="39" xr3:uid="{2ABDBB96-557F-4774-8238-4BED09EE1771}" uniqueName="39" name="Data Venda  Agenda" queryTableFieldId="39" dataDxfId="99"/>
    <tableColumn id="40" xr3:uid="{EDBE036E-FE7C-4F06-BE99-DC15813B046C}" uniqueName="40" name="Data Proposta" queryTableFieldId="40" dataDxfId="98"/>
    <tableColumn id="41" xr3:uid="{5E873FA1-C8B3-49B8-8D64-D79B01F5B856}" uniqueName="41" name="SDRResponsável" queryTableFieldId="41" dataDxfId="97"/>
    <tableColumn id="42" xr3:uid="{18BB8A4B-D728-4CA6-BB36-C6992FE5B703}" uniqueName="42" name="DataApresentação1" queryTableFieldId="42" dataDxfId="96"/>
    <tableColumn id="43" xr3:uid="{FAFE9C00-D594-44C7-BC01-59E8317F8A32}" uniqueName="43" name="DataApresentação2" queryTableFieldId="43" dataDxfId="95"/>
    <tableColumn id="44" xr3:uid="{060FBFE5-52FA-4C04-B8A0-E2029E8CDEC9}" uniqueName="44" name="Data UltContato" queryTableFieldId="44" dataDxfId="94"/>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7" tableType="queryTable" totalsRowShown="0">
  <autoFilter ref="A1:AX717" xr:uid="{64F8D30E-FFC7-4732-A527-4B7B01C8857A}"/>
  <tableColumns count="50">
    <tableColumn id="1" xr3:uid="{3A34B715-C553-467B-AE40-0CB47282684F}" uniqueName="1" name="Responsável" queryTableFieldId="1" dataDxfId="93"/>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92"/>
    <tableColumn id="6" xr3:uid="{A975B9C1-1939-4382-8A8B-D309C091DB18}" uniqueName="6" name="Razão social" queryTableFieldId="6" dataDxfId="91"/>
    <tableColumn id="7" xr3:uid="{9332744E-4FAD-453A-A7F9-A517A61A618A}" uniqueName="7" name="Título do negócio" queryTableFieldId="7" dataDxfId="90"/>
    <tableColumn id="8" xr3:uid="{BE8D8B3E-516F-4C24-92E6-CF40B5F7D7EF}" uniqueName="8" name="CNPJ" queryTableFieldId="8"/>
    <tableColumn id="9" xr3:uid="{9CB0B5EB-18B7-431C-AE16-4622C35E21CB}" uniqueName="9" name="Nome do Cliente" queryTableFieldId="9" dataDxfId="89"/>
    <tableColumn id="10" xr3:uid="{F3B8352E-7474-4E14-8348-141F4E2444EB}" uniqueName="10" name="Nome do Contato" queryTableFieldId="10" dataDxfId="88"/>
    <tableColumn id="11" xr3:uid="{7B775999-AF05-41A7-A14D-317A697691AE}" uniqueName="11" name="Telefone do Contato" queryTableFieldId="11" dataDxfId="87"/>
    <tableColumn id="12" xr3:uid="{0A290931-6D06-42F2-BCF7-BE126B993D67}" uniqueName="12" name="Celular do Contato" queryTableFieldId="12" dataDxfId="86"/>
    <tableColumn id="13" xr3:uid="{CEF199B0-3EA3-45CA-95D4-672D91433BD9}" uniqueName="13" name="E-mail do contato" queryTableFieldId="13" dataDxfId="85"/>
    <tableColumn id="14" xr3:uid="{FA5CBC93-5AD5-4556-BBD6-08406C69F4DE}" uniqueName="14" name="Grupo do cliente" queryTableFieldId="14" dataDxfId="84"/>
    <tableColumn id="15" xr3:uid="{77428C82-39F5-4DF1-8C31-30F8D3B85C79}" uniqueName="15" name="Contatos" queryTableFieldId="15" dataDxfId="83"/>
    <tableColumn id="16" xr3:uid="{BC716626-E928-406E-B335-37EDBA77897C}" uniqueName="16" name="Endereço" queryTableFieldId="16" dataDxfId="82"/>
    <tableColumn id="17" xr3:uid="{0670EBAD-AF10-42E4-BFBB-EA16F5C194B0}" uniqueName="17" name="Cidade" queryTableFieldId="17" dataDxfId="81"/>
    <tableColumn id="18" xr3:uid="{2D21E196-58BA-4ABE-9D14-08DCB0C21764}" uniqueName="18" name="Estado" queryTableFieldId="18" dataDxfId="80"/>
    <tableColumn id="19" xr3:uid="{6AFA0B9D-D74D-4F92-BA5C-1BF667DD5DBC}" uniqueName="19" name="Origem" queryTableFieldId="19" dataDxfId="79"/>
    <tableColumn id="20" xr3:uid="{3717747A-4E2A-4331-86DC-F70194294D5B}" uniqueName="20" name="Origem do cliente" queryTableFieldId="20" dataDxfId="78"/>
    <tableColumn id="21" xr3:uid="{28736824-6E0E-4AE4-9DA7-EA2ACECD6AAE}" uniqueName="21" name="Categoria do cliente" queryTableFieldId="21" dataDxfId="77"/>
    <tableColumn id="22" xr3:uid="{A4C59AAD-CDCC-439C-BC27-E044BC0C88AD}" uniqueName="22" name="TAGS" queryTableFieldId="22" dataDxfId="76"/>
    <tableColumn id="23" xr3:uid="{7C449F22-02A5-4BA1-A2BF-2FB6986DC805}" uniqueName="23" name="Funil de vendas" queryTableFieldId="23" dataDxfId="75"/>
    <tableColumn id="24" xr3:uid="{ADC01B8F-BF89-40A7-8EC6-35B291517F52}" uniqueName="24" name="Etapa do funil de vendas" queryTableFieldId="24" dataDxfId="74"/>
    <tableColumn id="25" xr3:uid="{9006C3A0-486C-4C3E-98B5-5ED3C63AD8AA}" uniqueName="25" name="Forma de Pagamento" queryTableFieldId="25" dataDxfId="73"/>
    <tableColumn id="26" xr3:uid="{A393E524-A47A-433B-8865-AE943D2265D7}" uniqueName="26" name="Data esperada de fechamento" queryTableFieldId="26" dataDxfId="72"/>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71"/>
    <tableColumn id="31" xr3:uid="{D07BBFE1-56BE-4419-A975-25509A67DB55}" uniqueName="31" name="Data de Criação" queryTableFieldId="31" dataDxfId="70"/>
    <tableColumn id="32" xr3:uid="{77A572A5-F3D2-4ABE-83C4-8A2446980D26}" uniqueName="32" name="Hora de Criação" queryTableFieldId="32" dataDxfId="69"/>
    <tableColumn id="33" xr3:uid="{1CE3884F-45AB-4814-8F3A-09A087DC6611}" uniqueName="33" name="Código externo" queryTableFieldId="33" dataDxfId="68"/>
    <tableColumn id="34" xr3:uid="{1779C4AC-A874-4F8C-969D-7FC3DE4DDC9C}" uniqueName="34" name="Status" queryTableFieldId="34" dataDxfId="67"/>
    <tableColumn id="35" xr3:uid="{F0B8FBEB-A440-4E4E-A247-B85C80AA35F9}" uniqueName="35" name="Data de Perda/Ganho" queryTableFieldId="35" dataDxfId="66"/>
    <tableColumn id="36" xr3:uid="{A18FDE3A-ED7F-4406-B561-070476D1AC46}" uniqueName="36" name="Hora de Perda/Ganho" queryTableFieldId="36" dataDxfId="65"/>
    <tableColumn id="37" xr3:uid="{1E8AEBB0-18EA-4681-A5EB-714EC16D8D7E}" uniqueName="37" name="Motivo de perda" queryTableFieldId="37" dataDxfId="64"/>
    <tableColumn id="38" xr3:uid="{F1F7BBF3-3B66-4795-9A46-B8DFC5FC9F34}" uniqueName="38" name="Razão de Perda" queryTableFieldId="38" dataDxfId="63"/>
    <tableColumn id="39" xr3:uid="{9471CAB5-456B-4647-A2A5-85BD72128D62}" uniqueName="39" name="Data Venda  Agenda" queryTableFieldId="39" dataDxfId="62"/>
    <tableColumn id="40" xr3:uid="{DF77A022-8FF0-4D70-AEE5-CBD5554615F0}" uniqueName="40" name="Data Proposta" queryTableFieldId="40" dataDxfId="61"/>
    <tableColumn id="41" xr3:uid="{24694E81-AA00-469C-B38B-E56E44E15766}" uniqueName="41" name="SDRResponsável" queryTableFieldId="41" dataDxfId="60"/>
    <tableColumn id="42" xr3:uid="{044BD884-6166-48AD-9606-8048BC2547EB}" uniqueName="42" name="DataApresentação1" queryTableFieldId="42" dataDxfId="59"/>
    <tableColumn id="43" xr3:uid="{4EB6B121-59B0-473E-A74B-1BCCADAF3291}" uniqueName="43" name="DataApresentação2" queryTableFieldId="43" dataDxfId="58"/>
    <tableColumn id="44" xr3:uid="{3A701181-DD86-475B-9966-6A7A489FC300}" uniqueName="44" name="Data UltContato" queryTableFieldId="44" dataDxfId="57"/>
    <tableColumn id="45" xr3:uid="{34FD476A-4B8A-49A6-B3CB-8DAB3E49706D}" uniqueName="45" name="Temperatura" queryTableFieldId="45"/>
    <tableColumn id="46" xr3:uid="{786CA557-A440-4019-9BE5-BC58F07ADA81}" uniqueName="46" name="Horas" queryTableFieldId="46" dataDxfId="56"/>
    <tableColumn id="47" xr3:uid="{5039C753-277D-4568-B089-45614252B95A}" uniqueName="47" name="Produtos" queryTableFieldId="47" dataDxfId="55"/>
    <tableColumn id="48" xr3:uid="{B39E5DCB-693C-4CD0-BBD4-805829F3AE58}" uniqueName="48" name="Vlr Projeto" queryTableFieldId="48" dataDxfId="54"/>
    <tableColumn id="49" xr3:uid="{740B4DE9-842F-433B-BCAC-E07AD4CD3F92}" uniqueName="49" name="Vlr Mensalidade" queryTableFieldId="49" dataDxfId="53"/>
    <tableColumn id="50" xr3:uid="{CA648311-CF4B-47AC-B564-3C206F65ADCF}" uniqueName="50" name="qtde" queryTableFieldId="50" dataDxfId="5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3" tableType="queryTable" totalsRowShown="0">
  <autoFilter ref="A1:AQ503" xr:uid="{1C8EC426-A563-4CFD-A23F-1E40D099BE8F}">
    <filterColumn colId="33">
      <filters>
        <filter val="07/05/2026"/>
        <filter val="08/05/2026"/>
        <filter val="11/05/2026 00:00"/>
        <filter val="12/05/2026 00:00"/>
        <filter val="15/05/2026 00:00"/>
        <filter val="18/05/2026 00:00"/>
      </filters>
    </filterColumn>
  </autoFilter>
  <tableColumns count="43">
    <tableColumn id="1" xr3:uid="{5B44178D-7881-45E9-90A3-BA36F33E2784}" uniqueName="1" name="Responsável" queryTableFieldId="1" dataDxfId="51"/>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50"/>
    <tableColumn id="6" xr3:uid="{F7F30899-BB58-4514-A14B-C61B54FBA67C}" uniqueName="6" name="Razão social" queryTableFieldId="6" dataDxfId="49"/>
    <tableColumn id="7" xr3:uid="{3B88F317-D3E6-4A89-9C27-66D0A88C712A}" uniqueName="7" name="Título do negócio" queryTableFieldId="7" dataDxfId="48"/>
    <tableColumn id="8" xr3:uid="{D903E9EC-3721-49D8-9A38-A4F46F9AD812}" uniqueName="8" name="CNPJ" queryTableFieldId="8"/>
    <tableColumn id="9" xr3:uid="{089B823B-979B-4928-96AF-F25078B38CCF}" uniqueName="9" name="Nome do Cliente" queryTableFieldId="9" dataDxfId="47"/>
    <tableColumn id="10" xr3:uid="{DB3C68B0-64CD-40C5-B221-6F70E8CBEF2E}" uniqueName="10" name="Nome do Contato" queryTableFieldId="10" dataDxfId="46"/>
    <tableColumn id="11" xr3:uid="{D8A37290-2279-4700-B428-8E29807876DA}" uniqueName="11" name="Telefone do Contato" queryTableFieldId="11" dataDxfId="45"/>
    <tableColumn id="12" xr3:uid="{D4F69720-B525-48AC-96DE-4B7EB9CFC0A7}" uniqueName="12" name="Celular do Contato" queryTableFieldId="12"/>
    <tableColumn id="13" xr3:uid="{9D441D56-6CDA-4F87-BBF9-A740D5DF09C0}" uniqueName="13" name="E-mail" queryTableFieldId="13" dataDxfId="44"/>
    <tableColumn id="14" xr3:uid="{7FA65F7E-8EAD-4E27-8996-CEBE9D81E2D3}" uniqueName="14" name="Contatos" queryTableFieldId="14" dataDxfId="43"/>
    <tableColumn id="15" xr3:uid="{6451E915-1ABB-4129-8BF8-9D63AAF587C7}" uniqueName="15" name="Endereço" queryTableFieldId="15" dataDxfId="42"/>
    <tableColumn id="16" xr3:uid="{6DC1A834-E487-4A1E-8B69-4C19DCC54006}" uniqueName="16" name="Cidade" queryTableFieldId="16" dataDxfId="41"/>
    <tableColumn id="17" xr3:uid="{2D46073F-B3F3-45CE-9C50-03F8C2231965}" uniqueName="17" name="Estado" queryTableFieldId="17" dataDxfId="40"/>
    <tableColumn id="18" xr3:uid="{B088FFA2-C3BA-4C78-A431-957EFE74078D}" uniqueName="18" name="Origem" queryTableFieldId="18" dataDxfId="39"/>
    <tableColumn id="19" xr3:uid="{67A83209-F810-4D36-8A25-D6BF21DFAC13}" uniqueName="19" name="TAGS" queryTableFieldId="19" dataDxfId="38"/>
    <tableColumn id="20" xr3:uid="{B67EB2E1-784C-4C30-82B7-7875ABFB100E}" uniqueName="20" name="Funil de vendas" queryTableFieldId="20" dataDxfId="37"/>
    <tableColumn id="21" xr3:uid="{D3D65C38-7209-42A9-901A-194CF3E898D8}" uniqueName="21" name="Etapa do funil de vendas" queryTableFieldId="21" dataDxfId="36"/>
    <tableColumn id="22" xr3:uid="{B6257116-5328-4D07-B0D2-76509467D09C}" uniqueName="22" name="Forma de Pagamento" queryTableFieldId="22" dataDxfId="35"/>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34"/>
    <tableColumn id="26" xr3:uid="{4E957EE7-CF14-4E14-8DDF-5BB60DE624E0}" uniqueName="26" name="Tempo como pós venda" queryTableFieldId="26"/>
    <tableColumn id="27" xr3:uid="{62AD15E0-BE70-46A1-B1A7-71E82BD64901}" uniqueName="27" name="Data de Criação" queryTableFieldId="27" dataDxfId="33"/>
    <tableColumn id="28" xr3:uid="{D519E395-8C45-4BD7-9D89-FB374CFFA869}" uniqueName="28" name="Hora de Criação" queryTableFieldId="28" dataDxfId="32"/>
    <tableColumn id="29" xr3:uid="{9A0514DC-0ED6-4A45-A9DC-9A513F83A08E}" uniqueName="29" name="Status" queryTableFieldId="29" dataDxfId="31"/>
    <tableColumn id="30" xr3:uid="{3932D2FD-4446-43AB-9E79-014EA3ADF31D}" uniqueName="30" name="Data de Perda/Ganho" queryTableFieldId="30" dataDxfId="30"/>
    <tableColumn id="31" xr3:uid="{8730F7E0-7885-42FE-B76C-AABB8F39AD41}" uniqueName="31" name="Hora de Perda/Ganho" queryTableFieldId="31" dataDxfId="29"/>
    <tableColumn id="32" xr3:uid="{9682B8EC-D1E2-40A3-926F-7DA547F79FD8}" uniqueName="32" name="Motivo de perda" queryTableFieldId="32" dataDxfId="28"/>
    <tableColumn id="33" xr3:uid="{F0F5D17C-13D3-4ADE-A0DA-AB7FB318B31A}" uniqueName="33" name="Razão de Perda" queryTableFieldId="33"/>
    <tableColumn id="34" xr3:uid="{94975100-F10B-4AE6-BDF0-1602B12B202B}" uniqueName="34" name="Data Proposta" queryTableFieldId="34" dataDxfId="27"/>
    <tableColumn id="35" xr3:uid="{8A74EA39-9157-43DB-8922-FF2307E64893}" uniqueName="35" name="DataApresentação1" queryTableFieldId="35" dataDxfId="26"/>
    <tableColumn id="36" xr3:uid="{E4959412-836E-4887-9ACD-2686A14AE260}" uniqueName="36" name="DataApresentação2" queryTableFieldId="36" dataDxfId="25"/>
    <tableColumn id="37" xr3:uid="{2BC18C98-550A-418C-99E8-EF28A4A6AFDC}" uniqueName="37" name="Data UltContato" queryTableFieldId="37" dataDxfId="24"/>
    <tableColumn id="38" xr3:uid="{2BC391F5-2E7C-4E07-B97F-73F5B4A8D9B6}" uniqueName="38" name="Temperatura" queryTableFieldId="38" dataDxfId="23"/>
    <tableColumn id="39" xr3:uid="{0B0F85F4-CF57-4EEF-B5C1-4B4D1005DF95}" uniqueName="39" name="Horas" queryTableFieldId="39" dataDxfId="22"/>
    <tableColumn id="40" xr3:uid="{7F3A6471-E45A-4FFE-AB89-E876EA069C8C}" uniqueName="40" name="Vlr Projeto" queryTableFieldId="40" dataDxfId="21"/>
    <tableColumn id="41" xr3:uid="{231CE392-E179-4721-9CCA-44C6D1545B40}" uniqueName="41" name="Vlr Mensalidade" queryTableFieldId="41" dataDxfId="20"/>
    <tableColumn id="42" xr3:uid="{2485E902-38D1-4ABF-AE20-F06EC46CF467}" uniqueName="42" name="Produtos" queryTableFieldId="42" dataDxfId="19"/>
    <tableColumn id="43" xr3:uid="{37AE4BF8-BF91-4789-AAD4-BEB33ECA78FC}" uniqueName="43" name="Qdte" queryTableFieldId="43" dataDxfId="18"/>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14B6E-A203-4DA8-A446-6D2F54E64FF2}">
  <dimension ref="A1:V5"/>
  <sheetViews>
    <sheetView workbookViewId="0">
      <selection activeCell="B10" sqref="B10"/>
    </sheetView>
  </sheetViews>
  <sheetFormatPr defaultRowHeight="14.4" x14ac:dyDescent="0.3"/>
  <cols>
    <col min="1" max="1" width="10.33203125" bestFit="1" customWidth="1"/>
  </cols>
  <sheetData>
    <row r="1" spans="1:22" s="392" customFormat="1" ht="43.2" x14ac:dyDescent="0.3">
      <c r="A1" s="69" t="s">
        <v>0</v>
      </c>
      <c r="B1" s="70" t="s">
        <v>1</v>
      </c>
      <c r="C1" s="70" t="s">
        <v>2</v>
      </c>
      <c r="D1" s="70"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s="258" customFormat="1" x14ac:dyDescent="0.3">
      <c r="A2" s="91">
        <v>46147</v>
      </c>
      <c r="B2" s="382">
        <v>141516</v>
      </c>
      <c r="C2" s="382" t="s">
        <v>45</v>
      </c>
      <c r="D2" s="382" t="s">
        <v>5288</v>
      </c>
      <c r="E2" s="382" t="s">
        <v>5289</v>
      </c>
      <c r="F2" s="382" t="s">
        <v>23</v>
      </c>
      <c r="G2" s="386">
        <v>1</v>
      </c>
      <c r="H2" s="387">
        <v>3001.35</v>
      </c>
      <c r="I2" s="388">
        <f>vendas2026[[#This Row],[Qtde]]*vendas2026[[#This Row],[VlrUnitário]]</f>
        <v>21060</v>
      </c>
      <c r="J2" s="389">
        <f>(vendas2026[[#This Row],[VlrTotal]]*0.2)+vendas2026[[#This Row],[VlrTotal]]</f>
        <v>21404.519999999997</v>
      </c>
      <c r="K2" s="390">
        <v>1</v>
      </c>
      <c r="L2" s="390">
        <f>vendas2026[[#This Row],[%Comissão]]*0.25</f>
        <v>1.7500000000000002E-2</v>
      </c>
      <c r="M2" s="388" t="s">
        <v>43</v>
      </c>
      <c r="N2" s="389">
        <f>vendas2026[[#This Row],[VlrTotal]]*vendas2026[[#This Row],[%Comissão]]</f>
        <v>1248.597</v>
      </c>
      <c r="O2" s="388">
        <f>vendas2026[[#This Row],[VlrTotal]]*vendas2026[[#This Row],[%ComissãoSupervisor]]</f>
        <v>0</v>
      </c>
      <c r="P2" s="382" t="s">
        <v>25</v>
      </c>
      <c r="Q2" s="382" t="s">
        <v>25</v>
      </c>
      <c r="R2" s="382"/>
      <c r="S2" s="382">
        <v>1</v>
      </c>
      <c r="T2" s="383">
        <v>46156</v>
      </c>
      <c r="U2" s="382" t="s">
        <v>204</v>
      </c>
      <c r="V2" s="391" t="s">
        <v>45</v>
      </c>
    </row>
    <row r="3" spans="1:22" s="258" customFormat="1" x14ac:dyDescent="0.3">
      <c r="A3" s="91">
        <v>46154</v>
      </c>
      <c r="B3" s="382">
        <v>142403</v>
      </c>
      <c r="C3" s="382" t="s">
        <v>45</v>
      </c>
      <c r="D3" s="382" t="s">
        <v>6304</v>
      </c>
      <c r="E3" s="382" t="s">
        <v>28</v>
      </c>
      <c r="F3" s="382" t="s">
        <v>3355</v>
      </c>
      <c r="G3" s="386">
        <v>280</v>
      </c>
      <c r="H3" s="387">
        <v>210</v>
      </c>
      <c r="I3" s="388">
        <f>vendas2026[[#This Row],[Qtde]]*vendas2026[[#This Row],[VlrUnitário]]</f>
        <v>840</v>
      </c>
      <c r="J3" s="389">
        <f>vendas2026[[#This Row],[VlrTotal]]</f>
        <v>840</v>
      </c>
      <c r="K3" s="390">
        <v>7.0000000000000007E-2</v>
      </c>
      <c r="L3" s="390">
        <f>vendas2026[[#This Row],[%Comissão]]*0.25</f>
        <v>0.25</v>
      </c>
      <c r="M3" s="388" t="s">
        <v>24</v>
      </c>
      <c r="N3" s="389">
        <f>vendas2026[[#This Row],[VlrTotal]]*vendas2026[[#This Row],[%Comissão]]</f>
        <v>840</v>
      </c>
      <c r="O3" s="388">
        <f>vendas2026[[#This Row],[VlrTotal]]*vendas2026[[#This Row],[%ComissãoSupervisor]]</f>
        <v>0</v>
      </c>
      <c r="P3" s="382" t="s">
        <v>25</v>
      </c>
      <c r="Q3" s="382" t="s">
        <v>25</v>
      </c>
      <c r="R3" s="382"/>
      <c r="S3" s="382">
        <v>10</v>
      </c>
      <c r="T3" s="383"/>
      <c r="U3" s="382" t="s">
        <v>204</v>
      </c>
      <c r="V3" s="391" t="s">
        <v>45</v>
      </c>
    </row>
    <row r="4" spans="1:22" s="258" customFormat="1" x14ac:dyDescent="0.3">
      <c r="A4" s="91">
        <v>46154</v>
      </c>
      <c r="B4" s="382">
        <v>142403</v>
      </c>
      <c r="C4" s="382" t="s">
        <v>45</v>
      </c>
      <c r="D4" s="382" t="s">
        <v>6304</v>
      </c>
      <c r="E4" s="382" t="s">
        <v>28</v>
      </c>
      <c r="F4" s="382" t="s">
        <v>23</v>
      </c>
      <c r="G4" s="386">
        <v>14</v>
      </c>
      <c r="H4" s="387">
        <v>275.82</v>
      </c>
      <c r="I4" s="388">
        <f>vendas2026[[#This Row],[Qtde]]*vendas2026[[#This Row],[VlrUnitário]]</f>
        <v>7999.8000000000011</v>
      </c>
      <c r="J4" s="389">
        <f>vendas2026[[#This Row],[VlrTotal]]</f>
        <v>7999.8000000000011</v>
      </c>
      <c r="K4" s="390">
        <v>1</v>
      </c>
      <c r="L4" s="390">
        <f>vendas2026[[#This Row],[%Comissão]]*0.25</f>
        <v>1.6674999999999999E-2</v>
      </c>
      <c r="M4" s="388" t="s">
        <v>24</v>
      </c>
      <c r="N4" s="389">
        <f>vendas2026[[#This Row],[VlrTotal]]*vendas2026[[#This Row],[%Comissão]]</f>
        <v>533.58666000000005</v>
      </c>
      <c r="O4" s="388">
        <f>vendas2026[[#This Row],[VlrTotal]]*vendas2026[[#This Row],[%ComissãoSupervisor]]</f>
        <v>133.39666500000001</v>
      </c>
      <c r="P4" s="382" t="s">
        <v>25</v>
      </c>
      <c r="Q4" s="382" t="s">
        <v>25</v>
      </c>
      <c r="R4" s="382"/>
      <c r="S4" s="382">
        <v>1</v>
      </c>
      <c r="T4" s="383"/>
      <c r="U4" s="382" t="s">
        <v>204</v>
      </c>
      <c r="V4" s="391" t="s">
        <v>45</v>
      </c>
    </row>
    <row r="5" spans="1:22" s="258" customFormat="1" x14ac:dyDescent="0.3">
      <c r="A5" s="91">
        <v>46154</v>
      </c>
      <c r="B5" s="382">
        <v>142403</v>
      </c>
      <c r="C5" s="382" t="s">
        <v>45</v>
      </c>
      <c r="D5" s="382" t="s">
        <v>6304</v>
      </c>
      <c r="E5" s="382" t="s">
        <v>106</v>
      </c>
      <c r="F5" s="382" t="s">
        <v>23</v>
      </c>
      <c r="G5" s="386">
        <v>1</v>
      </c>
      <c r="H5" s="387">
        <v>320.76</v>
      </c>
      <c r="I5" s="388">
        <f>vendas2026[[#This Row],[Qtde]]*vendas2026[[#This Row],[VlrUnitário]]</f>
        <v>986.7</v>
      </c>
      <c r="J5" s="389">
        <f>vendas2026[[#This Row],[VlrTotal]]</f>
        <v>986.7</v>
      </c>
      <c r="K5" s="390">
        <v>1</v>
      </c>
      <c r="L5" s="390">
        <f>vendas2026[[#This Row],[%Comissão]]*0.25</f>
        <v>0.25</v>
      </c>
      <c r="M5" s="388" t="s">
        <v>24</v>
      </c>
      <c r="N5" s="389">
        <f>vendas2026[[#This Row],[VlrTotal]]*vendas2026[[#This Row],[%Comissão]]</f>
        <v>986.7</v>
      </c>
      <c r="O5" s="388">
        <f>vendas2026[[#This Row],[VlrTotal]]*vendas2026[[#This Row],[%ComissãoSupervisor]]</f>
        <v>246.67500000000001</v>
      </c>
      <c r="P5" s="382" t="s">
        <v>25</v>
      </c>
      <c r="Q5" s="382" t="s">
        <v>25</v>
      </c>
      <c r="R5" s="382"/>
      <c r="S5" s="382">
        <v>1</v>
      </c>
      <c r="T5" s="383"/>
      <c r="U5" s="382" t="s">
        <v>204</v>
      </c>
      <c r="V5" s="391" t="s">
        <v>45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195"/>
  <sheetViews>
    <sheetView showGridLines="0" tabSelected="1" zoomScaleNormal="100" workbookViewId="0">
      <pane xSplit="5" ySplit="1" topLeftCell="F181" activePane="bottomRight" state="frozen"/>
      <selection pane="topRight" activeCell="F1" sqref="F1"/>
      <selection pane="bottomLeft" activeCell="A3" sqref="A3"/>
      <selection pane="bottomRight" activeCell="D194" sqref="D194"/>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5998</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5998</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5999</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6000</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x14ac:dyDescent="0.3">
      <c r="A166" s="91">
        <v>46147</v>
      </c>
      <c r="B166" s="11">
        <v>138641</v>
      </c>
      <c r="C166" s="11" t="s">
        <v>40</v>
      </c>
      <c r="D166" s="11" t="s">
        <v>4489</v>
      </c>
      <c r="E166" s="11" t="s">
        <v>35</v>
      </c>
      <c r="F166" s="11" t="s">
        <v>23</v>
      </c>
      <c r="G166" s="12">
        <v>6</v>
      </c>
      <c r="H166" s="13">
        <v>142.56</v>
      </c>
      <c r="I166" s="14">
        <f>vendas2026[[#This Row],[Qtde]]*vendas2026[[#This Row],[VlrUnitário]]</f>
        <v>855.36</v>
      </c>
      <c r="J166" s="385">
        <f>vendas2026[[#This Row],[VlrTotal]]</f>
        <v>855.36</v>
      </c>
      <c r="K166" s="16">
        <v>1</v>
      </c>
      <c r="L166" s="16">
        <v>0</v>
      </c>
      <c r="M166" s="14" t="s">
        <v>24</v>
      </c>
      <c r="N166" s="24">
        <f>vendas2026[[#This Row],[VlrTotal]]*vendas2026[[#This Row],[%Comissão]]</f>
        <v>855.36</v>
      </c>
      <c r="O166" s="14">
        <f>vendas2026[[#This Row],[VlrTotal]]*vendas2026[[#This Row],[%ComissãoSupervisor]]</f>
        <v>0</v>
      </c>
      <c r="P166" s="11" t="s">
        <v>3361</v>
      </c>
      <c r="Q166" s="11" t="s">
        <v>3362</v>
      </c>
      <c r="R166" s="11"/>
      <c r="S166" s="11">
        <v>1</v>
      </c>
      <c r="T166" s="382"/>
      <c r="U166" s="11" t="s">
        <v>3363</v>
      </c>
      <c r="V166" s="17" t="s">
        <v>40</v>
      </c>
    </row>
    <row r="167" spans="1:22" x14ac:dyDescent="0.3">
      <c r="A167" s="10">
        <v>46147</v>
      </c>
      <c r="B167" s="11">
        <v>142282</v>
      </c>
      <c r="C167" s="11" t="s">
        <v>45</v>
      </c>
      <c r="D167" s="11" t="s">
        <v>3387</v>
      </c>
      <c r="E167" s="11" t="s">
        <v>3364</v>
      </c>
      <c r="F167" s="11" t="s">
        <v>3355</v>
      </c>
      <c r="G167" s="12">
        <v>2</v>
      </c>
      <c r="H167" s="13">
        <v>210</v>
      </c>
      <c r="I167" s="14">
        <f>vendas2026[[#This Row],[Qtde]]*vendas2026[[#This Row],[VlrUnitário]]</f>
        <v>420</v>
      </c>
      <c r="J167" s="385">
        <f>vendas2026[[#This Row],[VlrTotal]]</f>
        <v>420</v>
      </c>
      <c r="K167" s="16">
        <v>7.0000000000000007E-2</v>
      </c>
      <c r="L167" s="16">
        <f>vendas2026[[#This Row],[%Comissão]]*0.25</f>
        <v>1.7500000000000002E-2</v>
      </c>
      <c r="M167" s="14" t="s">
        <v>24</v>
      </c>
      <c r="N167" s="24">
        <f>vendas2026[[#This Row],[VlrTotal]]*vendas2026[[#This Row],[%Comissão]]</f>
        <v>29.400000000000002</v>
      </c>
      <c r="O167" s="14">
        <f>vendas2026[[#This Row],[VlrTotal]]*vendas2026[[#This Row],[%ComissãoSupervisor]]</f>
        <v>7.3500000000000005</v>
      </c>
      <c r="P167" s="11" t="s">
        <v>25</v>
      </c>
      <c r="Q167" s="11" t="s">
        <v>25</v>
      </c>
      <c r="R167" s="11"/>
      <c r="S167" s="11">
        <v>1</v>
      </c>
      <c r="T167" s="383">
        <v>46147</v>
      </c>
      <c r="U167" s="11" t="s">
        <v>26</v>
      </c>
      <c r="V167" s="17" t="s">
        <v>45</v>
      </c>
    </row>
    <row r="168" spans="1:22" x14ac:dyDescent="0.3">
      <c r="A168" s="10">
        <v>46147</v>
      </c>
      <c r="B168" s="11">
        <v>142282</v>
      </c>
      <c r="C168" s="11" t="s">
        <v>45</v>
      </c>
      <c r="D168" s="11" t="s">
        <v>3387</v>
      </c>
      <c r="E168" s="11" t="s">
        <v>3364</v>
      </c>
      <c r="F168" s="11" t="s">
        <v>23</v>
      </c>
      <c r="G168" s="12">
        <v>1</v>
      </c>
      <c r="H168" s="13">
        <v>356.4</v>
      </c>
      <c r="I168" s="14">
        <f>vendas2026[[#This Row],[Qtde]]*vendas2026[[#This Row],[VlrUnitário]]</f>
        <v>356.4</v>
      </c>
      <c r="J168" s="385">
        <f>vendas2026[[#This Row],[VlrTotal]]</f>
        <v>356.4</v>
      </c>
      <c r="K168" s="16">
        <v>1</v>
      </c>
      <c r="L168" s="16">
        <f>vendas2026[[#This Row],[%Comissão]]*0.25</f>
        <v>0.25</v>
      </c>
      <c r="M168" s="14" t="s">
        <v>24</v>
      </c>
      <c r="N168" s="24">
        <f>vendas2026[[#This Row],[VlrTotal]]*vendas2026[[#This Row],[%Comissão]]</f>
        <v>356.4</v>
      </c>
      <c r="O168" s="14">
        <f>vendas2026[[#This Row],[VlrTotal]]*vendas2026[[#This Row],[%ComissãoSupervisor]]</f>
        <v>89.1</v>
      </c>
      <c r="P168" s="11" t="s">
        <v>25</v>
      </c>
      <c r="Q168" s="11" t="s">
        <v>25</v>
      </c>
      <c r="R168" s="11"/>
      <c r="S168" s="11">
        <v>1</v>
      </c>
      <c r="T168" s="383">
        <v>46147</v>
      </c>
      <c r="U168" s="11" t="s">
        <v>26</v>
      </c>
      <c r="V168" s="17" t="s">
        <v>45</v>
      </c>
    </row>
    <row r="169" spans="1:22" x14ac:dyDescent="0.3">
      <c r="A169" s="10">
        <v>46147</v>
      </c>
      <c r="B169" s="11" t="s">
        <v>6109</v>
      </c>
      <c r="C169" s="11" t="s">
        <v>45</v>
      </c>
      <c r="D169" s="11" t="s">
        <v>119</v>
      </c>
      <c r="E169" s="11" t="s">
        <v>50</v>
      </c>
      <c r="F169" s="11" t="s">
        <v>50</v>
      </c>
      <c r="G169" s="12">
        <v>12</v>
      </c>
      <c r="H169" s="13">
        <v>176</v>
      </c>
      <c r="I169" s="14">
        <f>vendas2026[[#This Row],[Qtde]]*vendas2026[[#This Row],[VlrUnitário]]</f>
        <v>2112</v>
      </c>
      <c r="J169" s="385">
        <f>vendas2026[[#This Row],[VlrTotal]]</f>
        <v>2112</v>
      </c>
      <c r="K169" s="16">
        <v>0.01</v>
      </c>
      <c r="L169" s="16">
        <f>vendas2026[[#This Row],[%Comissão]]*0.25</f>
        <v>2.5000000000000001E-3</v>
      </c>
      <c r="M169" s="14" t="s">
        <v>24</v>
      </c>
      <c r="N169" s="24">
        <f>vendas2026[[#This Row],[VlrTotal]]*vendas2026[[#This Row],[%Comissão]]</f>
        <v>21.12</v>
      </c>
      <c r="O169" s="14">
        <f>vendas2026[[#This Row],[VlrTotal]]*vendas2026[[#This Row],[%ComissãoSupervisor]]</f>
        <v>5.28</v>
      </c>
      <c r="P169" s="11" t="s">
        <v>3361</v>
      </c>
      <c r="Q169" s="11" t="s">
        <v>3362</v>
      </c>
      <c r="R169" s="11"/>
      <c r="S169" s="11">
        <v>3</v>
      </c>
      <c r="T169" s="382"/>
      <c r="U169" s="11" t="s">
        <v>3363</v>
      </c>
      <c r="V169" s="17" t="s">
        <v>45</v>
      </c>
    </row>
    <row r="170" spans="1:22" x14ac:dyDescent="0.3">
      <c r="A170" s="10">
        <v>46147</v>
      </c>
      <c r="B170" s="11">
        <v>138375</v>
      </c>
      <c r="C170" s="11" t="s">
        <v>45</v>
      </c>
      <c r="D170" s="11" t="s">
        <v>74</v>
      </c>
      <c r="E170" s="11" t="s">
        <v>50</v>
      </c>
      <c r="F170" s="11" t="s">
        <v>50</v>
      </c>
      <c r="G170" s="12">
        <v>28</v>
      </c>
      <c r="H170" s="13">
        <v>158.4</v>
      </c>
      <c r="I170" s="14">
        <f>vendas2026[[#This Row],[Qtde]]*vendas2026[[#This Row],[VlrUnitário]]</f>
        <v>4435.2</v>
      </c>
      <c r="J170" s="385">
        <f>vendas2026[[#This Row],[VlrTotal]]</f>
        <v>4435.2</v>
      </c>
      <c r="K170" s="16">
        <v>6.8999999999999999E-3</v>
      </c>
      <c r="L170" s="16">
        <f>vendas2026[[#This Row],[%Comissão]]*0.25</f>
        <v>1.725E-3</v>
      </c>
      <c r="M170" s="14" t="s">
        <v>24</v>
      </c>
      <c r="N170" s="24">
        <f>vendas2026[[#This Row],[VlrTotal]]*vendas2026[[#This Row],[%Comissão]]</f>
        <v>30.602879999999999</v>
      </c>
      <c r="O170" s="14">
        <f>vendas2026[[#This Row],[VlrTotal]]*vendas2026[[#This Row],[%ComissãoSupervisor]]</f>
        <v>7.6507199999999997</v>
      </c>
      <c r="P170" s="11" t="s">
        <v>3361</v>
      </c>
      <c r="Q170" s="11" t="s">
        <v>3362</v>
      </c>
      <c r="R170" s="11"/>
      <c r="S170" s="11">
        <v>3</v>
      </c>
      <c r="T170" s="382"/>
      <c r="U170" s="11" t="s">
        <v>3363</v>
      </c>
      <c r="V170" s="17" t="s">
        <v>45</v>
      </c>
    </row>
    <row r="171" spans="1:22" x14ac:dyDescent="0.3">
      <c r="A171" s="10">
        <v>46147</v>
      </c>
      <c r="B171" s="11">
        <v>138486</v>
      </c>
      <c r="C171" s="11" t="s">
        <v>45</v>
      </c>
      <c r="D171" s="11" t="s">
        <v>48</v>
      </c>
      <c r="E171" s="11" t="s">
        <v>50</v>
      </c>
      <c r="F171" s="11" t="s">
        <v>50</v>
      </c>
      <c r="G171" s="12">
        <v>52</v>
      </c>
      <c r="H171" s="13">
        <v>176</v>
      </c>
      <c r="I171" s="14">
        <f>vendas2026[[#This Row],[Qtde]]*vendas2026[[#This Row],[VlrUnitário]]</f>
        <v>9152</v>
      </c>
      <c r="J171" s="385">
        <f>vendas2026[[#This Row],[VlrTotal]]</f>
        <v>9152</v>
      </c>
      <c r="K171" s="16">
        <v>0.01</v>
      </c>
      <c r="L171" s="16">
        <f>vendas2026[[#This Row],[%Comissão]]*0.25</f>
        <v>2.5000000000000001E-3</v>
      </c>
      <c r="M171" s="14" t="s">
        <v>24</v>
      </c>
      <c r="N171" s="24">
        <f>vendas2026[[#This Row],[VlrTotal]]*vendas2026[[#This Row],[%Comissão]]</f>
        <v>91.52</v>
      </c>
      <c r="O171" s="14">
        <f>vendas2026[[#This Row],[VlrTotal]]*vendas2026[[#This Row],[%ComissãoSupervisor]]</f>
        <v>22.88</v>
      </c>
      <c r="P171" s="11" t="s">
        <v>3361</v>
      </c>
      <c r="Q171" s="11" t="s">
        <v>3362</v>
      </c>
      <c r="R171" s="11"/>
      <c r="S171" s="11">
        <v>3</v>
      </c>
      <c r="T171" s="382"/>
      <c r="U171" s="11" t="s">
        <v>3363</v>
      </c>
      <c r="V171" s="17" t="s">
        <v>45</v>
      </c>
    </row>
    <row r="172" spans="1:22" x14ac:dyDescent="0.3">
      <c r="A172" s="10">
        <v>46147</v>
      </c>
      <c r="B172" s="11" t="s">
        <v>6110</v>
      </c>
      <c r="C172" s="11" t="s">
        <v>45</v>
      </c>
      <c r="D172" s="11" t="s">
        <v>120</v>
      </c>
      <c r="E172" s="11" t="s">
        <v>50</v>
      </c>
      <c r="F172" s="11" t="s">
        <v>50</v>
      </c>
      <c r="G172" s="12">
        <v>14</v>
      </c>
      <c r="H172" s="13">
        <v>176</v>
      </c>
      <c r="I172" s="14">
        <f>vendas2026[[#This Row],[Qtde]]*vendas2026[[#This Row],[VlrUnitário]]</f>
        <v>2464</v>
      </c>
      <c r="J172" s="385">
        <f>vendas2026[[#This Row],[VlrTotal]]</f>
        <v>2464</v>
      </c>
      <c r="K172" s="16">
        <v>0.01</v>
      </c>
      <c r="L172" s="16">
        <f>vendas2026[[#This Row],[%Comissão]]*0.25</f>
        <v>2.5000000000000001E-3</v>
      </c>
      <c r="M172" s="14" t="s">
        <v>24</v>
      </c>
      <c r="N172" s="24">
        <f>vendas2026[[#This Row],[VlrTotal]]*vendas2026[[#This Row],[%Comissão]]</f>
        <v>24.64</v>
      </c>
      <c r="O172" s="14">
        <f>vendas2026[[#This Row],[VlrTotal]]*vendas2026[[#This Row],[%ComissãoSupervisor]]</f>
        <v>6.16</v>
      </c>
      <c r="P172" s="11" t="s">
        <v>3361</v>
      </c>
      <c r="Q172" s="11" t="s">
        <v>3362</v>
      </c>
      <c r="R172" s="11"/>
      <c r="S172" s="11">
        <v>4</v>
      </c>
      <c r="T172" s="382"/>
      <c r="U172" s="11" t="s">
        <v>3363</v>
      </c>
      <c r="V172" s="17" t="s">
        <v>45</v>
      </c>
    </row>
    <row r="173" spans="1:22" x14ac:dyDescent="0.3">
      <c r="A173" s="10">
        <v>46148</v>
      </c>
      <c r="B173" s="11">
        <v>142268</v>
      </c>
      <c r="C173" s="11" t="s">
        <v>20</v>
      </c>
      <c r="D173" s="11" t="s">
        <v>6303</v>
      </c>
      <c r="E173" s="11" t="s">
        <v>28</v>
      </c>
      <c r="F173" s="11" t="s">
        <v>3355</v>
      </c>
      <c r="G173" s="12">
        <v>220</v>
      </c>
      <c r="H173" s="13">
        <v>173.08</v>
      </c>
      <c r="I173" s="14">
        <f>vendas2026[[#This Row],[Qtde]]*vendas2026[[#This Row],[VlrUnitário]]</f>
        <v>38077.600000000006</v>
      </c>
      <c r="J173" s="385">
        <f>vendas2026[[#This Row],[VlrTotal]]</f>
        <v>38077.600000000006</v>
      </c>
      <c r="K173" s="16">
        <v>0.05</v>
      </c>
      <c r="L173" s="16">
        <f>vendas2026[[#This Row],[%Comissão]]*0.25</f>
        <v>1.2500000000000001E-2</v>
      </c>
      <c r="M173" s="14" t="s">
        <v>24</v>
      </c>
      <c r="N173" s="24">
        <f>vendas2026[[#This Row],[VlrTotal]]*vendas2026[[#This Row],[%Comissão]]</f>
        <v>1903.8800000000003</v>
      </c>
      <c r="O173" s="14">
        <f>vendas2026[[#This Row],[VlrTotal]]*vendas2026[[#This Row],[%ComissãoSupervisor]]</f>
        <v>475.97000000000008</v>
      </c>
      <c r="P173" s="11" t="s">
        <v>25</v>
      </c>
      <c r="Q173" s="11" t="s">
        <v>25</v>
      </c>
      <c r="R173" s="11"/>
      <c r="S173" s="11">
        <v>8</v>
      </c>
      <c r="T173" s="383">
        <v>46148</v>
      </c>
      <c r="U173" s="11" t="s">
        <v>26</v>
      </c>
      <c r="V173" s="17" t="s">
        <v>20</v>
      </c>
    </row>
    <row r="174" spans="1:22" x14ac:dyDescent="0.3">
      <c r="A174" s="10">
        <v>46148</v>
      </c>
      <c r="B174" s="11">
        <v>142268</v>
      </c>
      <c r="C174" s="11" t="s">
        <v>20</v>
      </c>
      <c r="D174" s="11" t="s">
        <v>6303</v>
      </c>
      <c r="E174" s="11" t="s">
        <v>30</v>
      </c>
      <c r="F174" s="11" t="s">
        <v>3355</v>
      </c>
      <c r="G174" s="12">
        <v>40</v>
      </c>
      <c r="H174" s="13">
        <v>173.08</v>
      </c>
      <c r="I174" s="14">
        <f>vendas2026[[#This Row],[Qtde]]*vendas2026[[#This Row],[VlrUnitário]]</f>
        <v>6923.2000000000007</v>
      </c>
      <c r="J174" s="385">
        <f>vendas2026[[#This Row],[VlrTotal]]</f>
        <v>6923.2000000000007</v>
      </c>
      <c r="K174" s="16">
        <v>0.05</v>
      </c>
      <c r="L174" s="16">
        <f>vendas2026[[#This Row],[%Comissão]]*0.25</f>
        <v>1.2500000000000001E-2</v>
      </c>
      <c r="M174" s="14" t="s">
        <v>24</v>
      </c>
      <c r="N174" s="24">
        <f>vendas2026[[#This Row],[VlrTotal]]*vendas2026[[#This Row],[%Comissão]]</f>
        <v>346.16000000000008</v>
      </c>
      <c r="O174" s="14">
        <f>vendas2026[[#This Row],[VlrTotal]]*vendas2026[[#This Row],[%ComissãoSupervisor]]</f>
        <v>86.54000000000002</v>
      </c>
      <c r="P174" s="11" t="s">
        <v>25</v>
      </c>
      <c r="Q174" s="11" t="s">
        <v>25</v>
      </c>
      <c r="R174" s="11"/>
      <c r="S174" s="11">
        <v>8</v>
      </c>
      <c r="T174" s="383"/>
      <c r="U174" s="11" t="s">
        <v>26</v>
      </c>
      <c r="V174" s="17" t="s">
        <v>20</v>
      </c>
    </row>
    <row r="175" spans="1:22" x14ac:dyDescent="0.3">
      <c r="A175" s="10">
        <v>46148</v>
      </c>
      <c r="B175" s="11">
        <v>142268</v>
      </c>
      <c r="C175" s="11" t="s">
        <v>20</v>
      </c>
      <c r="D175" s="11" t="s">
        <v>6303</v>
      </c>
      <c r="E175" s="11" t="s">
        <v>2223</v>
      </c>
      <c r="F175" s="11" t="s">
        <v>23</v>
      </c>
      <c r="G175" s="12">
        <v>1</v>
      </c>
      <c r="H175" s="13">
        <v>1700</v>
      </c>
      <c r="I175" s="14">
        <f>vendas2026[[#This Row],[Qtde]]*vendas2026[[#This Row],[VlrUnitário]]</f>
        <v>1700</v>
      </c>
      <c r="J175" s="385">
        <f>vendas2026[[#This Row],[VlrTotal]]</f>
        <v>1700</v>
      </c>
      <c r="K175" s="16">
        <v>1</v>
      </c>
      <c r="L175" s="16">
        <f>vendas2026[[#This Row],[%Comissão]]*0.25</f>
        <v>0.25</v>
      </c>
      <c r="M175" s="14" t="s">
        <v>24</v>
      </c>
      <c r="N175" s="24">
        <f>vendas2026[[#This Row],[VlrTotal]]*vendas2026[[#This Row],[%Comissão]]</f>
        <v>1700</v>
      </c>
      <c r="O175" s="14">
        <f>vendas2026[[#This Row],[VlrTotal]]*vendas2026[[#This Row],[%ComissãoSupervisor]]</f>
        <v>425</v>
      </c>
      <c r="P175" s="11" t="s">
        <v>25</v>
      </c>
      <c r="Q175" s="11" t="s">
        <v>25</v>
      </c>
      <c r="R175" s="11"/>
      <c r="S175" s="11">
        <v>1</v>
      </c>
      <c r="T175" s="383"/>
      <c r="U175" s="11" t="s">
        <v>26</v>
      </c>
      <c r="V175" s="17" t="s">
        <v>20</v>
      </c>
    </row>
    <row r="176" spans="1:22" x14ac:dyDescent="0.3">
      <c r="A176" s="10">
        <v>46148</v>
      </c>
      <c r="B176" s="11">
        <v>142268</v>
      </c>
      <c r="C176" s="11" t="s">
        <v>20</v>
      </c>
      <c r="D176" s="11" t="s">
        <v>6303</v>
      </c>
      <c r="E176" s="11" t="s">
        <v>28</v>
      </c>
      <c r="F176" s="11" t="s">
        <v>23</v>
      </c>
      <c r="G176" s="12">
        <v>4</v>
      </c>
      <c r="H176" s="13">
        <v>248.05</v>
      </c>
      <c r="I176" s="14">
        <f>vendas2026[[#This Row],[Qtde]]*vendas2026[[#This Row],[VlrUnitário]]</f>
        <v>992.2</v>
      </c>
      <c r="J176" s="385">
        <f>vendas2026[[#This Row],[VlrTotal]]</f>
        <v>992.2</v>
      </c>
      <c r="K176" s="16">
        <v>1</v>
      </c>
      <c r="L176" s="16">
        <f>vendas2026[[#This Row],[%Comissão]]*0.25</f>
        <v>0.25</v>
      </c>
      <c r="M176" s="14" t="s">
        <v>24</v>
      </c>
      <c r="N176" s="24">
        <f>vendas2026[[#This Row],[VlrTotal]]*vendas2026[[#This Row],[%Comissão]]</f>
        <v>992.2</v>
      </c>
      <c r="O176" s="14">
        <f>vendas2026[[#This Row],[VlrTotal]]*vendas2026[[#This Row],[%ComissãoSupervisor]]</f>
        <v>248.05</v>
      </c>
      <c r="P176" s="11" t="s">
        <v>25</v>
      </c>
      <c r="Q176" s="11" t="s">
        <v>25</v>
      </c>
      <c r="R176" s="11"/>
      <c r="S176" s="11">
        <v>1</v>
      </c>
      <c r="T176" s="383"/>
      <c r="U176" s="11" t="s">
        <v>26</v>
      </c>
      <c r="V176" s="17" t="s">
        <v>20</v>
      </c>
    </row>
    <row r="177" spans="1:22" x14ac:dyDescent="0.3">
      <c r="A177" s="10">
        <v>46148</v>
      </c>
      <c r="B177" s="11">
        <v>142268</v>
      </c>
      <c r="C177" s="11" t="s">
        <v>20</v>
      </c>
      <c r="D177" s="11" t="s">
        <v>6303</v>
      </c>
      <c r="E177" s="11" t="s">
        <v>30</v>
      </c>
      <c r="F177" s="11" t="s">
        <v>23</v>
      </c>
      <c r="G177" s="12">
        <v>1</v>
      </c>
      <c r="H177" s="13">
        <v>88.68</v>
      </c>
      <c r="I177" s="14">
        <f>vendas2026[[#This Row],[Qtde]]*vendas2026[[#This Row],[VlrUnitário]]</f>
        <v>88.68</v>
      </c>
      <c r="J177" s="385">
        <f>vendas2026[[#This Row],[VlrTotal]]</f>
        <v>88.68</v>
      </c>
      <c r="K177" s="16">
        <v>1</v>
      </c>
      <c r="L177" s="16">
        <f>vendas2026[[#This Row],[%Comissão]]*0.25</f>
        <v>0.25</v>
      </c>
      <c r="M177" s="14" t="s">
        <v>24</v>
      </c>
      <c r="N177" s="24">
        <f>vendas2026[[#This Row],[VlrTotal]]*vendas2026[[#This Row],[%Comissão]]</f>
        <v>88.68</v>
      </c>
      <c r="O177" s="14">
        <f>vendas2026[[#This Row],[VlrTotal]]*vendas2026[[#This Row],[%ComissãoSupervisor]]</f>
        <v>22.17</v>
      </c>
      <c r="P177" s="11" t="s">
        <v>25</v>
      </c>
      <c r="Q177" s="11" t="s">
        <v>25</v>
      </c>
      <c r="R177" s="11"/>
      <c r="S177" s="11">
        <v>1</v>
      </c>
      <c r="T177" s="383"/>
      <c r="U177" s="11" t="s">
        <v>26</v>
      </c>
      <c r="V177" s="17" t="s">
        <v>20</v>
      </c>
    </row>
    <row r="178" spans="1:22" x14ac:dyDescent="0.3">
      <c r="A178" s="10">
        <v>46154</v>
      </c>
      <c r="B178" s="11">
        <v>142439</v>
      </c>
      <c r="C178" s="11" t="s">
        <v>45</v>
      </c>
      <c r="D178" s="11" t="s">
        <v>174</v>
      </c>
      <c r="E178" s="11" t="s">
        <v>4485</v>
      </c>
      <c r="F178" s="11" t="s">
        <v>3355</v>
      </c>
      <c r="G178" s="12">
        <v>72</v>
      </c>
      <c r="H178" s="13">
        <v>180.83</v>
      </c>
      <c r="I178" s="14">
        <f>vendas2026[[#This Row],[Qtde]]*vendas2026[[#This Row],[VlrUnitário]]</f>
        <v>13019.76</v>
      </c>
      <c r="J178" s="385">
        <f>(vendas2026[[#This Row],[VlrTotal]]*0.2)+vendas2026[[#This Row],[VlrTotal]]</f>
        <v>15623.712</v>
      </c>
      <c r="K178" s="16">
        <v>6.6900000000000001E-2</v>
      </c>
      <c r="L178" s="16">
        <f>vendas2026[[#This Row],[%Comissão]]*0.25</f>
        <v>1.6725E-2</v>
      </c>
      <c r="M178" s="14" t="s">
        <v>43</v>
      </c>
      <c r="N178" s="24">
        <f>vendas2026[[#This Row],[VlrTotal]]*vendas2026[[#This Row],[%Comissão]]</f>
        <v>871.02194400000008</v>
      </c>
      <c r="O178" s="14">
        <f>vendas2026[[#This Row],[VlrTotal]]*vendas2026[[#This Row],[%ComissãoSupervisor]]</f>
        <v>217.75548600000002</v>
      </c>
      <c r="P178" s="11" t="s">
        <v>25</v>
      </c>
      <c r="Q178" s="11" t="s">
        <v>25</v>
      </c>
      <c r="R178" s="11"/>
      <c r="S178" s="11">
        <v>6</v>
      </c>
      <c r="T178" s="383">
        <v>46148</v>
      </c>
      <c r="U178" s="11" t="s">
        <v>26</v>
      </c>
      <c r="V178" s="17" t="s">
        <v>45</v>
      </c>
    </row>
    <row r="179" spans="1:22" x14ac:dyDescent="0.3">
      <c r="A179" s="10">
        <v>46154</v>
      </c>
      <c r="B179" s="11">
        <v>142439</v>
      </c>
      <c r="C179" s="11" t="s">
        <v>45</v>
      </c>
      <c r="D179" s="11" t="s">
        <v>174</v>
      </c>
      <c r="E179" s="11" t="s">
        <v>4485</v>
      </c>
      <c r="F179" s="11" t="s">
        <v>23</v>
      </c>
      <c r="G179" s="12">
        <v>1</v>
      </c>
      <c r="H179" s="13">
        <v>689.04</v>
      </c>
      <c r="I179" s="14">
        <f>vendas2026[[#This Row],[Qtde]]*vendas2026[[#This Row],[VlrUnitário]]</f>
        <v>689.04</v>
      </c>
      <c r="J179" s="385">
        <f>(vendas2026[[#This Row],[VlrTotal]]*0.2)+vendas2026[[#This Row],[VlrTotal]]</f>
        <v>826.84799999999996</v>
      </c>
      <c r="K179" s="16">
        <v>1</v>
      </c>
      <c r="L179" s="16">
        <f>vendas2026[[#This Row],[%Comissão]]*0.25</f>
        <v>0.25</v>
      </c>
      <c r="M179" s="14" t="s">
        <v>43</v>
      </c>
      <c r="N179" s="24">
        <f>vendas2026[[#This Row],[VlrTotal]]*vendas2026[[#This Row],[%Comissão]]</f>
        <v>689.04</v>
      </c>
      <c r="O179" s="14">
        <f>vendas2026[[#This Row],[VlrTotal]]*vendas2026[[#This Row],[%ComissãoSupervisor]]</f>
        <v>172.26</v>
      </c>
      <c r="P179" s="11" t="s">
        <v>25</v>
      </c>
      <c r="Q179" s="11" t="s">
        <v>25</v>
      </c>
      <c r="R179" s="11"/>
      <c r="S179" s="11">
        <v>1</v>
      </c>
      <c r="T179" s="383">
        <v>46148</v>
      </c>
      <c r="U179" s="11" t="s">
        <v>26</v>
      </c>
      <c r="V179" s="17" t="s">
        <v>45</v>
      </c>
    </row>
    <row r="180" spans="1:22" x14ac:dyDescent="0.3">
      <c r="A180" s="10">
        <v>46156</v>
      </c>
      <c r="B180" s="11" t="s">
        <v>6397</v>
      </c>
      <c r="C180" s="11" t="s">
        <v>20</v>
      </c>
      <c r="D180" s="11" t="s">
        <v>6398</v>
      </c>
      <c r="E180" s="11" t="s">
        <v>28</v>
      </c>
      <c r="F180" s="11" t="s">
        <v>3355</v>
      </c>
      <c r="G180" s="12">
        <v>228</v>
      </c>
      <c r="H180" s="13">
        <v>190.8</v>
      </c>
      <c r="I180" s="14">
        <f>vendas2026[[#This Row],[Qtde]]*vendas2026[[#This Row],[VlrUnitário]]</f>
        <v>43502.400000000001</v>
      </c>
      <c r="J180" s="385">
        <f>vendas2026[[#This Row],[VlrTotal]]</f>
        <v>43502.400000000001</v>
      </c>
      <c r="K180" s="16">
        <v>7.0000000000000007E-2</v>
      </c>
      <c r="L180" s="16">
        <f>vendas2026[[#This Row],[%Comissão]]*0.25</f>
        <v>1.7500000000000002E-2</v>
      </c>
      <c r="M180" s="14" t="s">
        <v>24</v>
      </c>
      <c r="N180" s="24">
        <f>vendas2026[[#This Row],[VlrTotal]]*vendas2026[[#This Row],[%Comissão]]</f>
        <v>3045.1680000000006</v>
      </c>
      <c r="O180" s="14">
        <f>vendas2026[[#This Row],[VlrTotal]]*vendas2026[[#This Row],[%ComissãoSupervisor]]</f>
        <v>761.29200000000014</v>
      </c>
      <c r="P180" s="11" t="s">
        <v>25</v>
      </c>
      <c r="Q180" s="11" t="s">
        <v>25</v>
      </c>
      <c r="R180" s="11"/>
      <c r="S180" s="11">
        <v>10</v>
      </c>
      <c r="T180" s="383">
        <v>46156</v>
      </c>
      <c r="U180" s="11" t="s">
        <v>26</v>
      </c>
      <c r="V180" s="17" t="s">
        <v>20</v>
      </c>
    </row>
    <row r="181" spans="1:22" x14ac:dyDescent="0.3">
      <c r="A181" s="10">
        <v>46156</v>
      </c>
      <c r="B181" s="11" t="s">
        <v>6397</v>
      </c>
      <c r="C181" s="11" t="s">
        <v>20</v>
      </c>
      <c r="D181" s="11" t="s">
        <v>6398</v>
      </c>
      <c r="E181" s="11" t="s">
        <v>28</v>
      </c>
      <c r="F181" s="11" t="s">
        <v>23</v>
      </c>
      <c r="G181" s="12">
        <v>4</v>
      </c>
      <c r="H181" s="13">
        <v>285.62</v>
      </c>
      <c r="I181" s="14">
        <f>vendas2026[[#This Row],[Qtde]]*vendas2026[[#This Row],[VlrUnitário]]</f>
        <v>1142.48</v>
      </c>
      <c r="J181" s="385">
        <f>vendas2026[[#This Row],[VlrTotal]]</f>
        <v>1142.48</v>
      </c>
      <c r="K181" s="16">
        <v>1</v>
      </c>
      <c r="L181" s="16">
        <f>vendas2026[[#This Row],[%Comissão]]*0.25</f>
        <v>0.25</v>
      </c>
      <c r="M181" s="14" t="s">
        <v>24</v>
      </c>
      <c r="N181" s="24">
        <f>vendas2026[[#This Row],[VlrTotal]]*vendas2026[[#This Row],[%Comissão]]</f>
        <v>1142.48</v>
      </c>
      <c r="O181" s="14">
        <f>vendas2026[[#This Row],[VlrTotal]]*vendas2026[[#This Row],[%ComissãoSupervisor]]</f>
        <v>285.62</v>
      </c>
      <c r="P181" s="11" t="s">
        <v>25</v>
      </c>
      <c r="Q181" s="11" t="s">
        <v>25</v>
      </c>
      <c r="R181" s="11"/>
      <c r="S181" s="11">
        <v>1</v>
      </c>
      <c r="T181" s="383">
        <v>46156</v>
      </c>
      <c r="U181" s="11" t="s">
        <v>26</v>
      </c>
      <c r="V181" s="17" t="s">
        <v>20</v>
      </c>
    </row>
    <row r="182" spans="1:22" x14ac:dyDescent="0.3">
      <c r="A182" s="10">
        <v>46156</v>
      </c>
      <c r="B182" s="11" t="s">
        <v>6397</v>
      </c>
      <c r="C182" s="11" t="s">
        <v>20</v>
      </c>
      <c r="D182" s="11" t="s">
        <v>6398</v>
      </c>
      <c r="E182" s="11" t="s">
        <v>35</v>
      </c>
      <c r="F182" s="11" t="s">
        <v>3355</v>
      </c>
      <c r="G182" s="12">
        <v>80</v>
      </c>
      <c r="H182" s="13">
        <v>190.8</v>
      </c>
      <c r="I182" s="14">
        <f>vendas2026[[#This Row],[Qtde]]*vendas2026[[#This Row],[VlrUnitário]]</f>
        <v>15264</v>
      </c>
      <c r="J182" s="385">
        <f>vendas2026[[#This Row],[VlrTotal]]</f>
        <v>15264</v>
      </c>
      <c r="K182" s="16">
        <v>1</v>
      </c>
      <c r="L182" s="16">
        <f>vendas2026[[#This Row],[%Comissão]]*0.25</f>
        <v>0.25</v>
      </c>
      <c r="M182" s="14" t="s">
        <v>24</v>
      </c>
      <c r="N182" s="24">
        <f>vendas2026[[#This Row],[VlrTotal]]*vendas2026[[#This Row],[%Comissão]]</f>
        <v>15264</v>
      </c>
      <c r="O182" s="14">
        <f>vendas2026[[#This Row],[VlrTotal]]*vendas2026[[#This Row],[%ComissãoSupervisor]]</f>
        <v>3816</v>
      </c>
      <c r="P182" s="11" t="s">
        <v>25</v>
      </c>
      <c r="Q182" s="11" t="s">
        <v>25</v>
      </c>
      <c r="R182" s="11"/>
      <c r="S182" s="11">
        <v>10</v>
      </c>
      <c r="T182" s="383">
        <v>46156</v>
      </c>
      <c r="U182" s="11" t="s">
        <v>26</v>
      </c>
      <c r="V182" s="17" t="s">
        <v>20</v>
      </c>
    </row>
    <row r="183" spans="1:22" x14ac:dyDescent="0.3">
      <c r="A183" s="10">
        <v>46156</v>
      </c>
      <c r="B183" s="11" t="s">
        <v>6397</v>
      </c>
      <c r="C183" s="11" t="s">
        <v>20</v>
      </c>
      <c r="D183" s="11" t="s">
        <v>6398</v>
      </c>
      <c r="E183" s="11" t="s">
        <v>35</v>
      </c>
      <c r="F183" s="11" t="s">
        <v>23</v>
      </c>
      <c r="G183" s="12">
        <v>2</v>
      </c>
      <c r="H183" s="13">
        <v>148</v>
      </c>
      <c r="I183" s="14">
        <f>vendas2026[[#This Row],[Qtde]]*vendas2026[[#This Row],[VlrUnitário]]</f>
        <v>296</v>
      </c>
      <c r="J183" s="385">
        <f>vendas2026[[#This Row],[VlrTotal]]</f>
        <v>296</v>
      </c>
      <c r="K183" s="16">
        <v>1</v>
      </c>
      <c r="L183" s="16">
        <f>vendas2026[[#This Row],[%Comissão]]*0.25</f>
        <v>0.25</v>
      </c>
      <c r="M183" s="14" t="s">
        <v>24</v>
      </c>
      <c r="N183" s="24">
        <f>vendas2026[[#This Row],[VlrTotal]]*vendas2026[[#This Row],[%Comissão]]</f>
        <v>296</v>
      </c>
      <c r="O183" s="14">
        <f>vendas2026[[#This Row],[VlrTotal]]*vendas2026[[#This Row],[%ComissãoSupervisor]]</f>
        <v>74</v>
      </c>
      <c r="P183" s="11" t="s">
        <v>25</v>
      </c>
      <c r="Q183" s="11" t="s">
        <v>25</v>
      </c>
      <c r="R183" s="11"/>
      <c r="S183" s="11">
        <v>1</v>
      </c>
      <c r="T183" s="383">
        <v>46156</v>
      </c>
      <c r="U183" s="11" t="s">
        <v>26</v>
      </c>
      <c r="V183" s="17" t="s">
        <v>20</v>
      </c>
    </row>
    <row r="184" spans="1:22" x14ac:dyDescent="0.3">
      <c r="A184" s="10">
        <v>46156</v>
      </c>
      <c r="B184" s="11" t="s">
        <v>6397</v>
      </c>
      <c r="C184" s="11" t="s">
        <v>20</v>
      </c>
      <c r="D184" s="11" t="s">
        <v>6398</v>
      </c>
      <c r="E184" s="11" t="s">
        <v>30</v>
      </c>
      <c r="F184" s="11" t="s">
        <v>3355</v>
      </c>
      <c r="G184" s="12">
        <v>56</v>
      </c>
      <c r="H184" s="13">
        <v>190.8</v>
      </c>
      <c r="I184" s="14">
        <f>vendas2026[[#This Row],[Qtde]]*vendas2026[[#This Row],[VlrUnitário]]</f>
        <v>10684.800000000001</v>
      </c>
      <c r="J184" s="385">
        <f>vendas2026[[#This Row],[VlrTotal]]</f>
        <v>10684.800000000001</v>
      </c>
      <c r="K184" s="16">
        <v>7.0000000000000007E-2</v>
      </c>
      <c r="L184" s="16">
        <f>vendas2026[[#This Row],[%Comissão]]*0.25</f>
        <v>1.7500000000000002E-2</v>
      </c>
      <c r="M184" s="14" t="s">
        <v>24</v>
      </c>
      <c r="N184" s="24">
        <f>vendas2026[[#This Row],[VlrTotal]]*vendas2026[[#This Row],[%Comissão]]</f>
        <v>747.93600000000015</v>
      </c>
      <c r="O184" s="14">
        <f>vendas2026[[#This Row],[VlrTotal]]*vendas2026[[#This Row],[%ComissãoSupervisor]]</f>
        <v>186.98400000000004</v>
      </c>
      <c r="P184" s="11" t="s">
        <v>25</v>
      </c>
      <c r="Q184" s="11" t="s">
        <v>25</v>
      </c>
      <c r="R184" s="11"/>
      <c r="S184" s="11">
        <v>10</v>
      </c>
      <c r="T184" s="383">
        <v>46156</v>
      </c>
      <c r="U184" s="11" t="s">
        <v>26</v>
      </c>
      <c r="V184" s="17" t="s">
        <v>20</v>
      </c>
    </row>
    <row r="185" spans="1:22" x14ac:dyDescent="0.3">
      <c r="A185" s="10">
        <v>46156</v>
      </c>
      <c r="B185" s="11" t="s">
        <v>6397</v>
      </c>
      <c r="C185" s="11" t="s">
        <v>20</v>
      </c>
      <c r="D185" s="11" t="s">
        <v>6398</v>
      </c>
      <c r="E185" s="11" t="s">
        <v>30</v>
      </c>
      <c r="F185" s="11" t="s">
        <v>23</v>
      </c>
      <c r="G185" s="12">
        <v>5</v>
      </c>
      <c r="H185" s="13">
        <v>115</v>
      </c>
      <c r="I185" s="14">
        <f>vendas2026[[#This Row],[Qtde]]*vendas2026[[#This Row],[VlrUnitário]]</f>
        <v>575</v>
      </c>
      <c r="J185" s="385">
        <f>vendas2026[[#This Row],[VlrTotal]]</f>
        <v>575</v>
      </c>
      <c r="K185" s="16">
        <v>1</v>
      </c>
      <c r="L185" s="16">
        <f>vendas2026[[#This Row],[%Comissão]]*0.25</f>
        <v>0.25</v>
      </c>
      <c r="M185" s="14" t="s">
        <v>24</v>
      </c>
      <c r="N185" s="24">
        <f>vendas2026[[#This Row],[VlrTotal]]*vendas2026[[#This Row],[%Comissão]]</f>
        <v>575</v>
      </c>
      <c r="O185" s="14">
        <f>vendas2026[[#This Row],[VlrTotal]]*vendas2026[[#This Row],[%ComissãoSupervisor]]</f>
        <v>143.75</v>
      </c>
      <c r="P185" s="11" t="s">
        <v>25</v>
      </c>
      <c r="Q185" s="11" t="s">
        <v>25</v>
      </c>
      <c r="R185" s="11"/>
      <c r="S185" s="11">
        <v>1</v>
      </c>
      <c r="T185" s="383">
        <v>46156</v>
      </c>
      <c r="U185" s="11" t="s">
        <v>26</v>
      </c>
      <c r="V185" s="17" t="s">
        <v>20</v>
      </c>
    </row>
    <row r="186" spans="1:22" x14ac:dyDescent="0.3">
      <c r="A186" s="10">
        <v>46156</v>
      </c>
      <c r="B186" s="11" t="s">
        <v>6397</v>
      </c>
      <c r="C186" s="11" t="s">
        <v>20</v>
      </c>
      <c r="D186" s="11" t="s">
        <v>6398</v>
      </c>
      <c r="E186" s="11" t="s">
        <v>31</v>
      </c>
      <c r="F186" s="11" t="s">
        <v>23</v>
      </c>
      <c r="G186" s="12">
        <v>1</v>
      </c>
      <c r="H186" s="13">
        <v>2400</v>
      </c>
      <c r="I186" s="14">
        <f>vendas2026[[#This Row],[Qtde]]*vendas2026[[#This Row],[VlrUnitário]]</f>
        <v>2400</v>
      </c>
      <c r="J186" s="385">
        <f>vendas2026[[#This Row],[VlrTotal]]</f>
        <v>2400</v>
      </c>
      <c r="K186" s="16">
        <v>1</v>
      </c>
      <c r="L186" s="16">
        <f>vendas2026[[#This Row],[%Comissão]]*0.25</f>
        <v>0.25</v>
      </c>
      <c r="M186" s="14" t="s">
        <v>24</v>
      </c>
      <c r="N186" s="24">
        <f>vendas2026[[#This Row],[VlrTotal]]*vendas2026[[#This Row],[%Comissão]]</f>
        <v>2400</v>
      </c>
      <c r="O186" s="14">
        <f>vendas2026[[#This Row],[VlrTotal]]*vendas2026[[#This Row],[%ComissãoSupervisor]]</f>
        <v>600</v>
      </c>
      <c r="P186" s="11" t="s">
        <v>25</v>
      </c>
      <c r="Q186" s="11" t="s">
        <v>25</v>
      </c>
      <c r="R186" s="11"/>
      <c r="S186" s="11">
        <v>1</v>
      </c>
      <c r="T186" s="383">
        <v>46156</v>
      </c>
      <c r="U186" s="11" t="s">
        <v>26</v>
      </c>
      <c r="V186" s="17" t="s">
        <v>20</v>
      </c>
    </row>
    <row r="187" spans="1:22" x14ac:dyDescent="0.3">
      <c r="A187" s="10">
        <v>46157</v>
      </c>
      <c r="B187" s="11">
        <v>139244</v>
      </c>
      <c r="C187" s="11" t="s">
        <v>45</v>
      </c>
      <c r="D187" s="11" t="s">
        <v>6507</v>
      </c>
      <c r="E187" s="11" t="s">
        <v>50</v>
      </c>
      <c r="F187" s="11" t="s">
        <v>50</v>
      </c>
      <c r="G187" s="12">
        <v>10</v>
      </c>
      <c r="H187" s="13">
        <v>176</v>
      </c>
      <c r="I187" s="14">
        <f>vendas2026[[#This Row],[Qtde]]*vendas2026[[#This Row],[VlrUnitário]]</f>
        <v>1760</v>
      </c>
      <c r="J187" s="385">
        <f>vendas2026[[#This Row],[VlrTotal]]</f>
        <v>1760</v>
      </c>
      <c r="K187" s="16">
        <v>0.01</v>
      </c>
      <c r="L187" s="16">
        <f>vendas2026[[#This Row],[%Comissão]]*0.25</f>
        <v>2.5000000000000001E-3</v>
      </c>
      <c r="M187" s="14" t="s">
        <v>43</v>
      </c>
      <c r="N187" s="24">
        <f>vendas2026[[#This Row],[VlrTotal]]*vendas2026[[#This Row],[%Comissão]]</f>
        <v>17.600000000000001</v>
      </c>
      <c r="O187" s="14">
        <f>vendas2026[[#This Row],[VlrTotal]]*vendas2026[[#This Row],[%ComissãoSupervisor]]</f>
        <v>4.4000000000000004</v>
      </c>
      <c r="P187" s="11" t="s">
        <v>3361</v>
      </c>
      <c r="Q187" s="11" t="s">
        <v>3362</v>
      </c>
      <c r="R187" s="11"/>
      <c r="S187" s="11">
        <v>3</v>
      </c>
      <c r="T187" s="383"/>
      <c r="U187" s="11" t="s">
        <v>3363</v>
      </c>
      <c r="V187" s="17" t="s">
        <v>45</v>
      </c>
    </row>
    <row r="188" spans="1:22" x14ac:dyDescent="0.3">
      <c r="A188" s="10">
        <v>46157</v>
      </c>
      <c r="B188" s="11" t="s">
        <v>6508</v>
      </c>
      <c r="C188" s="11" t="s">
        <v>45</v>
      </c>
      <c r="D188" s="11" t="s">
        <v>4489</v>
      </c>
      <c r="E188" s="11" t="s">
        <v>50</v>
      </c>
      <c r="F188" s="11" t="s">
        <v>50</v>
      </c>
      <c r="G188" s="12">
        <v>56</v>
      </c>
      <c r="H188" s="13">
        <v>176</v>
      </c>
      <c r="I188" s="14">
        <f>vendas2026[[#This Row],[Qtde]]*vendas2026[[#This Row],[VlrUnitário]]</f>
        <v>9856</v>
      </c>
      <c r="J188" s="385">
        <f>vendas2026[[#This Row],[VlrTotal]]</f>
        <v>9856</v>
      </c>
      <c r="K188" s="16">
        <v>0.01</v>
      </c>
      <c r="L188" s="16">
        <f>vendas2026[[#This Row],[%Comissão]]*0.25</f>
        <v>2.5000000000000001E-3</v>
      </c>
      <c r="M188" s="14" t="s">
        <v>43</v>
      </c>
      <c r="N188" s="24">
        <f>vendas2026[[#This Row],[VlrTotal]]*vendas2026[[#This Row],[%Comissão]]</f>
        <v>98.56</v>
      </c>
      <c r="O188" s="14">
        <f>vendas2026[[#This Row],[VlrTotal]]*vendas2026[[#This Row],[%ComissãoSupervisor]]</f>
        <v>24.64</v>
      </c>
      <c r="P188" s="11" t="s">
        <v>3361</v>
      </c>
      <c r="Q188" s="11" t="s">
        <v>3362</v>
      </c>
      <c r="R188" s="11"/>
      <c r="S188" s="11">
        <v>3</v>
      </c>
      <c r="T188" s="383"/>
      <c r="U188" s="11" t="s">
        <v>3363</v>
      </c>
      <c r="V188" s="17" t="s">
        <v>45</v>
      </c>
    </row>
    <row r="189" spans="1:22" x14ac:dyDescent="0.3">
      <c r="A189" s="10">
        <v>46160</v>
      </c>
      <c r="B189" s="11">
        <v>143029</v>
      </c>
      <c r="C189" s="11" t="s">
        <v>45</v>
      </c>
      <c r="D189" s="11" t="s">
        <v>65</v>
      </c>
      <c r="E189" s="11" t="s">
        <v>42</v>
      </c>
      <c r="F189" s="11" t="s">
        <v>3355</v>
      </c>
      <c r="G189" s="12">
        <v>109</v>
      </c>
      <c r="H189" s="13">
        <v>210</v>
      </c>
      <c r="I189" s="14">
        <f>vendas2026[[#This Row],[Qtde]]*vendas2026[[#This Row],[VlrUnitário]]</f>
        <v>22890</v>
      </c>
      <c r="J189" s="385">
        <f>(vendas2026[[#This Row],[VlrTotal]]*0.2)+vendas2026[[#This Row],[VlrTotal]]</f>
        <v>27468</v>
      </c>
      <c r="K189" s="16">
        <v>7.0000000000000007E-2</v>
      </c>
      <c r="L189" s="16">
        <f>vendas2026[[#This Row],[%Comissão]]*0.25</f>
        <v>1.7500000000000002E-2</v>
      </c>
      <c r="M189" s="14" t="s">
        <v>43</v>
      </c>
      <c r="N189" s="24">
        <f>vendas2026[[#This Row],[VlrTotal]]*vendas2026[[#This Row],[%Comissão]]</f>
        <v>1602.3000000000002</v>
      </c>
      <c r="O189" s="14">
        <f>vendas2026[[#This Row],[VlrTotal]]*vendas2026[[#This Row],[%ComissãoSupervisor]]</f>
        <v>400.57500000000005</v>
      </c>
      <c r="P189" s="11" t="s">
        <v>3361</v>
      </c>
      <c r="Q189" s="11" t="s">
        <v>3362</v>
      </c>
      <c r="R189" s="11"/>
      <c r="S189" s="11">
        <v>6</v>
      </c>
      <c r="T189" s="383"/>
      <c r="U189" s="11" t="s">
        <v>3363</v>
      </c>
      <c r="V189" s="17" t="s">
        <v>45</v>
      </c>
    </row>
    <row r="190" spans="1:22" x14ac:dyDescent="0.3">
      <c r="A190" s="10">
        <v>46160</v>
      </c>
      <c r="B190" s="11">
        <v>142167</v>
      </c>
      <c r="C190" s="11" t="s">
        <v>45</v>
      </c>
      <c r="D190" s="11" t="s">
        <v>4488</v>
      </c>
      <c r="E190" s="11" t="s">
        <v>50</v>
      </c>
      <c r="F190" s="11" t="s">
        <v>50</v>
      </c>
      <c r="G190" s="12">
        <v>52</v>
      </c>
      <c r="H190" s="13">
        <v>176</v>
      </c>
      <c r="I190" s="14">
        <f>vendas2026[[#This Row],[Qtde]]*vendas2026[[#This Row],[VlrUnitário]]</f>
        <v>9152</v>
      </c>
      <c r="J190" s="385">
        <f>vendas2026[[#This Row],[VlrTotal]]</f>
        <v>9152</v>
      </c>
      <c r="K190" s="16">
        <v>0.01</v>
      </c>
      <c r="L190" s="16">
        <f>vendas2026[[#This Row],[%Comissão]]*0.25</f>
        <v>2.5000000000000001E-3</v>
      </c>
      <c r="M190" s="14" t="s">
        <v>43</v>
      </c>
      <c r="N190" s="24">
        <f>vendas2026[[#This Row],[VlrTotal]]*vendas2026[[#This Row],[%Comissão]]</f>
        <v>91.52</v>
      </c>
      <c r="O190" s="14">
        <f>vendas2026[[#This Row],[VlrTotal]]*vendas2026[[#This Row],[%ComissãoSupervisor]]</f>
        <v>22.88</v>
      </c>
      <c r="P190" s="11" t="s">
        <v>3361</v>
      </c>
      <c r="Q190" s="11" t="s">
        <v>3362</v>
      </c>
      <c r="R190" s="11"/>
      <c r="S190" s="11">
        <v>3</v>
      </c>
      <c r="T190" s="383"/>
      <c r="U190" s="11" t="s">
        <v>3363</v>
      </c>
      <c r="V190" s="17" t="s">
        <v>45</v>
      </c>
    </row>
    <row r="191" spans="1:22" x14ac:dyDescent="0.3">
      <c r="A191" s="10">
        <v>46160</v>
      </c>
      <c r="B191" s="11">
        <v>126943</v>
      </c>
      <c r="C191" s="11" t="s">
        <v>20</v>
      </c>
      <c r="D191" s="11" t="s">
        <v>171</v>
      </c>
      <c r="E191" s="11" t="s">
        <v>42</v>
      </c>
      <c r="F191" s="11" t="s">
        <v>3355</v>
      </c>
      <c r="G191" s="12">
        <v>86.5</v>
      </c>
      <c r="H191" s="13">
        <v>171.72</v>
      </c>
      <c r="I191" s="14">
        <f>vendas2026[[#This Row],[Qtde]]*vendas2026[[#This Row],[VlrUnitário]]</f>
        <v>14853.78</v>
      </c>
      <c r="J191" s="385">
        <f>vendas2026[[#This Row],[VlrTotal]]</f>
        <v>14853.78</v>
      </c>
      <c r="K191" s="16">
        <v>0.05</v>
      </c>
      <c r="L191" s="16">
        <f>vendas2026[[#This Row],[%Comissão]]*0.25</f>
        <v>1.2500000000000001E-2</v>
      </c>
      <c r="M191" s="14" t="s">
        <v>43</v>
      </c>
      <c r="N191" s="24">
        <f>vendas2026[[#This Row],[VlrTotal]]*vendas2026[[#This Row],[%Comissão]]</f>
        <v>742.68900000000008</v>
      </c>
      <c r="O191" s="14">
        <f>vendas2026[[#This Row],[VlrTotal]]*vendas2026[[#This Row],[%ComissãoSupervisor]]</f>
        <v>185.67225000000002</v>
      </c>
      <c r="P191" s="11" t="s">
        <v>3361</v>
      </c>
      <c r="Q191" s="11" t="s">
        <v>3362</v>
      </c>
      <c r="R191" s="11"/>
      <c r="S191" s="11">
        <v>10</v>
      </c>
      <c r="T191" s="383"/>
      <c r="U191" s="11" t="s">
        <v>3363</v>
      </c>
      <c r="V191" s="17" t="s">
        <v>20</v>
      </c>
    </row>
    <row r="192" spans="1:22" x14ac:dyDescent="0.3">
      <c r="A192" s="10">
        <v>46161</v>
      </c>
      <c r="B192" s="11">
        <v>137120</v>
      </c>
      <c r="C192" s="11" t="s">
        <v>45</v>
      </c>
      <c r="D192" s="11" t="s">
        <v>94</v>
      </c>
      <c r="E192" s="11" t="s">
        <v>50</v>
      </c>
      <c r="F192" s="11" t="s">
        <v>50</v>
      </c>
      <c r="G192" s="12">
        <v>26</v>
      </c>
      <c r="H192" s="13">
        <v>176</v>
      </c>
      <c r="I192" s="14">
        <f>vendas2026[[#This Row],[Qtde]]*vendas2026[[#This Row],[VlrUnitário]]</f>
        <v>4576</v>
      </c>
      <c r="J192" s="385">
        <f>vendas2026[[#This Row],[VlrTotal]]</f>
        <v>4576</v>
      </c>
      <c r="K192" s="16">
        <v>0.01</v>
      </c>
      <c r="L192" s="16">
        <f>vendas2026[[#This Row],[%Comissão]]*0.25</f>
        <v>2.5000000000000001E-3</v>
      </c>
      <c r="M192" s="14" t="s">
        <v>43</v>
      </c>
      <c r="N192" s="24">
        <f>vendas2026[[#This Row],[VlrTotal]]*vendas2026[[#This Row],[%Comissão]]</f>
        <v>45.76</v>
      </c>
      <c r="O192" s="14">
        <f>vendas2026[[#This Row],[VlrTotal]]*vendas2026[[#This Row],[%ComissãoSupervisor]]</f>
        <v>11.44</v>
      </c>
      <c r="P192" s="11" t="s">
        <v>3361</v>
      </c>
      <c r="Q192" s="11" t="s">
        <v>3362</v>
      </c>
      <c r="R192" s="11"/>
      <c r="S192" s="11">
        <v>3</v>
      </c>
      <c r="T192" s="383"/>
      <c r="U192" s="11" t="s">
        <v>3363</v>
      </c>
      <c r="V192" s="17" t="s">
        <v>45</v>
      </c>
    </row>
    <row r="193" spans="1:22" x14ac:dyDescent="0.3">
      <c r="A193" s="10">
        <v>46161</v>
      </c>
      <c r="B193" s="11">
        <v>137120</v>
      </c>
      <c r="C193" s="11" t="s">
        <v>45</v>
      </c>
      <c r="D193" s="11" t="s">
        <v>46</v>
      </c>
      <c r="E193" s="11" t="s">
        <v>50</v>
      </c>
      <c r="F193" s="11" t="s">
        <v>50</v>
      </c>
      <c r="G193" s="12">
        <v>26</v>
      </c>
      <c r="H193" s="13">
        <v>176</v>
      </c>
      <c r="I193" s="14">
        <f>vendas2026[[#This Row],[Qtde]]*vendas2026[[#This Row],[VlrUnitário]]</f>
        <v>4576</v>
      </c>
      <c r="J193" s="385">
        <f>vendas2026[[#This Row],[VlrTotal]]</f>
        <v>4576</v>
      </c>
      <c r="K193" s="16">
        <v>0.01</v>
      </c>
      <c r="L193" s="16">
        <f>vendas2026[[#This Row],[%Comissão]]*0.25</f>
        <v>2.5000000000000001E-3</v>
      </c>
      <c r="M193" s="14" t="s">
        <v>43</v>
      </c>
      <c r="N193" s="24">
        <f>vendas2026[[#This Row],[VlrTotal]]*vendas2026[[#This Row],[%Comissão]]</f>
        <v>45.76</v>
      </c>
      <c r="O193" s="14">
        <f>vendas2026[[#This Row],[VlrTotal]]*vendas2026[[#This Row],[%ComissãoSupervisor]]</f>
        <v>11.44</v>
      </c>
      <c r="P193" s="11" t="s">
        <v>3361</v>
      </c>
      <c r="Q193" s="11" t="s">
        <v>3362</v>
      </c>
      <c r="R193" s="11"/>
      <c r="S193" s="11">
        <v>3</v>
      </c>
      <c r="T193" s="383"/>
      <c r="U193" s="11" t="s">
        <v>3363</v>
      </c>
      <c r="V193" s="17" t="s">
        <v>45</v>
      </c>
    </row>
    <row r="194" spans="1:22" x14ac:dyDescent="0.3">
      <c r="A194" s="10">
        <v>46161</v>
      </c>
      <c r="B194" s="11">
        <v>138641</v>
      </c>
      <c r="C194" s="11" t="s">
        <v>40</v>
      </c>
      <c r="D194" s="11" t="s">
        <v>4489</v>
      </c>
      <c r="E194" s="11" t="s">
        <v>6555</v>
      </c>
      <c r="F194" s="11" t="s">
        <v>23</v>
      </c>
      <c r="G194" s="12">
        <v>30</v>
      </c>
      <c r="H194" s="13">
        <v>62</v>
      </c>
      <c r="I194" s="14">
        <f>vendas2026[[#This Row],[Qtde]]*vendas2026[[#This Row],[VlrUnitário]]</f>
        <v>1860</v>
      </c>
      <c r="J194" s="385">
        <f>vendas2026[[#This Row],[VlrTotal]]</f>
        <v>1860</v>
      </c>
      <c r="K194" s="16">
        <v>1</v>
      </c>
      <c r="L194" s="16">
        <v>0</v>
      </c>
      <c r="M194" s="14" t="s">
        <v>43</v>
      </c>
      <c r="N194" s="24">
        <f>vendas2026[[#This Row],[VlrTotal]]*vendas2026[[#This Row],[%Comissão]]</f>
        <v>1860</v>
      </c>
      <c r="O194" s="14">
        <f>vendas2026[[#This Row],[VlrTotal]]*vendas2026[[#This Row],[%ComissãoSupervisor]]</f>
        <v>0</v>
      </c>
      <c r="P194" s="11" t="s">
        <v>3361</v>
      </c>
      <c r="Q194" s="11" t="s">
        <v>3362</v>
      </c>
      <c r="R194" s="11"/>
      <c r="S194" s="11">
        <v>1</v>
      </c>
      <c r="T194" s="383"/>
      <c r="U194" s="11" t="s">
        <v>3363</v>
      </c>
      <c r="V194" s="17" t="s">
        <v>40</v>
      </c>
    </row>
    <row r="195" spans="1:22" ht="13.95" customHeight="1" x14ac:dyDescent="0.3">
      <c r="A195" s="77" t="s">
        <v>3367</v>
      </c>
      <c r="B195" s="22"/>
      <c r="C195" s="22"/>
      <c r="D195" s="11"/>
      <c r="E195" s="22"/>
      <c r="F195" s="22"/>
      <c r="G195" s="23">
        <f>SUBTOTAL(109,vendas2026[Qtde])</f>
        <v>1225.5</v>
      </c>
      <c r="H195" s="22"/>
      <c r="I195" s="24">
        <f>SUBTOTAL(109,vendas2026[VlrTotal])</f>
        <v>224673.9</v>
      </c>
      <c r="J195" s="24">
        <f>SUBTOTAL(109,vendas2026[Vlr Meta])</f>
        <v>231993.66</v>
      </c>
      <c r="K195" s="22"/>
      <c r="L195" s="22"/>
      <c r="M195" s="22"/>
      <c r="N195" s="24">
        <f>SUBTOTAL(109,vendas2026[[ComissãoVendedor ]])</f>
        <v>35974.797824000001</v>
      </c>
      <c r="O195" s="24">
        <f>SUBTOTAL(109,vendas2026[ComissãoSupervisor])</f>
        <v>8314.859456000002</v>
      </c>
      <c r="P195" s="22"/>
      <c r="Q195" s="22"/>
      <c r="R195" s="22"/>
      <c r="S195" s="22"/>
      <c r="T195" s="384"/>
      <c r="U195" s="22"/>
      <c r="V195" s="76">
        <f>SUBTOTAL(103,vendas2026[SDR_RESPONSÁVEL])</f>
        <v>29</v>
      </c>
    </row>
  </sheetData>
  <pageMargins left="0.511811024" right="0.511811024" top="0.78740157499999996" bottom="0.78740157499999996" header="0.31496062000000002" footer="0.31496062000000002"/>
  <ignoredErrors>
    <ignoredError sqref="J97:J98 J189"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workbookViewId="0">
      <selection activeCell="H15" sqref="H15"/>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129305.78</v>
      </c>
      <c r="D4" s="84">
        <f>C4/B4</f>
        <v>1.4367308888888888</v>
      </c>
    </row>
    <row r="5" spans="1:6" ht="15.6" thickTop="1" thickBot="1" x14ac:dyDescent="0.35">
      <c r="A5" s="81" t="s">
        <v>3378</v>
      </c>
      <c r="B5" s="82">
        <v>10000</v>
      </c>
      <c r="C5" s="83">
        <v>7194.36</v>
      </c>
      <c r="D5" s="84">
        <f>C5/B5</f>
        <v>0.71943599999999996</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91594.91</v>
      </c>
      <c r="D8" s="84">
        <f>C8/B8</f>
        <v>1.0177212222222223</v>
      </c>
    </row>
    <row r="9" spans="1:6" ht="15.6" thickTop="1" thickBot="1" x14ac:dyDescent="0.35">
      <c r="A9" s="81" t="s">
        <v>3378</v>
      </c>
      <c r="B9" s="82">
        <v>8000</v>
      </c>
      <c r="C9" s="83">
        <v>1183.25</v>
      </c>
      <c r="D9" s="84">
        <f>C9/B9</f>
        <v>0.14790624999999999</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2715.36</v>
      </c>
      <c r="D14" s="84">
        <f>C14/B14</f>
        <v>0.271536</v>
      </c>
      <c r="F14" s="34"/>
    </row>
    <row r="15" spans="1:6" ht="15" thickTop="1" x14ac:dyDescent="0.3"/>
    <row r="16" spans="1:6" ht="15" thickBot="1" x14ac:dyDescent="0.35">
      <c r="A16" s="79" t="s">
        <v>6111</v>
      </c>
      <c r="B16" s="80" t="s">
        <v>233</v>
      </c>
      <c r="C16" s="80" t="s">
        <v>3376</v>
      </c>
      <c r="D16" s="80" t="s">
        <v>235</v>
      </c>
    </row>
    <row r="17" spans="1:6" ht="15.6" thickTop="1" thickBot="1" x14ac:dyDescent="0.35">
      <c r="A17" s="81" t="s">
        <v>3377</v>
      </c>
      <c r="B17" s="82">
        <v>54000</v>
      </c>
      <c r="C17" s="83">
        <v>0</v>
      </c>
      <c r="D17" s="84">
        <f>C17/B17</f>
        <v>0</v>
      </c>
    </row>
    <row r="18" spans="1:6" ht="15.6" thickTop="1" thickBot="1" x14ac:dyDescent="0.35">
      <c r="A18" s="81" t="s">
        <v>3378</v>
      </c>
      <c r="B18" s="82">
        <v>6000</v>
      </c>
      <c r="C18" s="83">
        <v>0</v>
      </c>
      <c r="D18" s="84">
        <f>C18/B18</f>
        <v>0</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90000*3</f>
        <v>270000</v>
      </c>
      <c r="C24" s="86">
        <f>C4+C8+C13+C21+C17</f>
        <v>220900.69</v>
      </c>
      <c r="D24" s="87">
        <f>C24/B24</f>
        <v>0.81815070370370369</v>
      </c>
    </row>
    <row r="25" spans="1:6" ht="15.6" thickTop="1" thickBot="1" x14ac:dyDescent="0.35">
      <c r="A25" s="85" t="s">
        <v>3382</v>
      </c>
      <c r="B25" s="88">
        <f>B5+B9+B14+B18</f>
        <v>34000</v>
      </c>
      <c r="C25" s="88">
        <f>C5+C9+C14+C22+C18</f>
        <v>11092.970000000001</v>
      </c>
      <c r="D25" s="89">
        <f>C25/B25</f>
        <v>0.3262638235294118</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90000*3</f>
        <v>270000</v>
      </c>
      <c r="C28" s="90">
        <f>C4+C8+C21+C13+C17</f>
        <v>220900.69</v>
      </c>
      <c r="D28" s="87">
        <f>C28/B28</f>
        <v>0.81815070370370369</v>
      </c>
    </row>
    <row r="29" spans="1:6" ht="15.6" thickTop="1" thickBot="1" x14ac:dyDescent="0.35">
      <c r="A29" s="81" t="s">
        <v>3378</v>
      </c>
      <c r="B29" s="86">
        <f>B25</f>
        <v>34000</v>
      </c>
      <c r="C29" s="90">
        <f>C5+C9+C22+C14+C17</f>
        <v>11092.970000000001</v>
      </c>
      <c r="D29" s="87">
        <f>C29/B29</f>
        <v>0.3262638235294118</v>
      </c>
    </row>
    <row r="30" spans="1:6" ht="15"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opLeftCell="M1" zoomScale="90" zoomScaleNormal="90" workbookViewId="0">
      <pane xSplit="3" ySplit="1" topLeftCell="Q38" activePane="bottomRight" state="frozen"/>
      <selection activeCell="M1" sqref="M1"/>
      <selection pane="topRight" activeCell="P1" sqref="P1"/>
      <selection pane="bottomLeft" activeCell="M2" sqref="M2"/>
      <selection pane="bottomRight" activeCell="U53" sqref="U53"/>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6112</v>
      </c>
      <c r="Q1" s="50" t="s">
        <v>218</v>
      </c>
      <c r="R1" s="50" t="s">
        <v>219</v>
      </c>
      <c r="S1" s="50" t="s">
        <v>220</v>
      </c>
      <c r="T1" s="50" t="s">
        <v>221</v>
      </c>
      <c r="U1" s="50" t="s">
        <v>222</v>
      </c>
      <c r="V1" s="50" t="s">
        <v>6113</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246"/>
      <c r="Q50" s="380">
        <v>10</v>
      </c>
      <c r="R50" s="380">
        <v>11</v>
      </c>
      <c r="S50" s="54">
        <f>'Metas Quadro'!C9</f>
        <v>1183.25</v>
      </c>
      <c r="T50" s="54">
        <f>'Metas Quadro'!C25</f>
        <v>11092.970000000001</v>
      </c>
      <c r="U50" s="54">
        <f>'Metas Quadro'!C8</f>
        <v>91594.91</v>
      </c>
      <c r="V50" s="379">
        <v>150</v>
      </c>
      <c r="W50">
        <v>15</v>
      </c>
      <c r="X50">
        <v>12</v>
      </c>
      <c r="Y50" s="238">
        <v>8</v>
      </c>
      <c r="Z50" s="238">
        <v>34</v>
      </c>
      <c r="AA50" s="55">
        <v>90000</v>
      </c>
      <c r="AB50" s="290">
        <f>metas[[#This Row],[Meta Individual]]/8000</f>
        <v>0.14790624999999999</v>
      </c>
      <c r="AC50" s="290">
        <f>metas[[#This Row],[Meta Equipe]]/34000/4</f>
        <v>8.156595588235295E-2</v>
      </c>
    </row>
    <row r="51" spans="1:29" x14ac:dyDescent="0.3">
      <c r="A51" s="48" t="s">
        <v>242</v>
      </c>
      <c r="B51" s="48"/>
      <c r="C51" s="48"/>
      <c r="D51" s="48"/>
      <c r="E51" s="48"/>
      <c r="F51" s="48"/>
      <c r="G51" s="48"/>
      <c r="H51" s="48"/>
      <c r="I51" s="48"/>
      <c r="J51" s="48"/>
      <c r="K51" s="48"/>
      <c r="L51" s="48"/>
      <c r="M51" s="240">
        <v>2026</v>
      </c>
      <c r="N51" s="53">
        <v>46143</v>
      </c>
      <c r="O51" s="33" t="s">
        <v>20</v>
      </c>
      <c r="P51" s="380"/>
      <c r="Q51" s="380">
        <v>9</v>
      </c>
      <c r="R51" s="380">
        <v>9</v>
      </c>
      <c r="S51" s="54">
        <f>'Metas Quadro'!C5</f>
        <v>7194.36</v>
      </c>
      <c r="T51" s="54">
        <f>'Metas Quadro'!C25</f>
        <v>11092.970000000001</v>
      </c>
      <c r="U51" s="54">
        <f>'Metas Quadro'!C4</f>
        <v>129305.78</v>
      </c>
      <c r="V51" s="379">
        <v>150</v>
      </c>
      <c r="W51">
        <v>15</v>
      </c>
      <c r="X51">
        <v>12</v>
      </c>
      <c r="Y51" s="238">
        <v>10</v>
      </c>
      <c r="Z51" s="238">
        <v>34</v>
      </c>
      <c r="AA51" s="55">
        <v>90000</v>
      </c>
      <c r="AB51" s="290">
        <f>metas[[#This Row],[Meta Individual]]/10000</f>
        <v>0.71943599999999996</v>
      </c>
      <c r="AC51" s="290">
        <f>metas[[#This Row],[Meta Equipe]]/34000/4</f>
        <v>8.156595588235295E-2</v>
      </c>
    </row>
    <row r="52" spans="1:29" x14ac:dyDescent="0.3">
      <c r="A52" s="48" t="s">
        <v>229</v>
      </c>
      <c r="B52" s="48"/>
      <c r="C52" s="48"/>
      <c r="D52" s="48"/>
      <c r="E52" s="48"/>
      <c r="F52" s="48"/>
      <c r="G52" s="48"/>
      <c r="H52" s="48"/>
      <c r="I52" s="48"/>
      <c r="J52" s="48"/>
      <c r="K52" s="48"/>
      <c r="L52" s="48"/>
      <c r="M52" s="240">
        <v>2026</v>
      </c>
      <c r="N52" s="53">
        <v>46143</v>
      </c>
      <c r="O52" s="33" t="s">
        <v>40</v>
      </c>
      <c r="P52" s="380"/>
      <c r="Q52" s="380">
        <v>2</v>
      </c>
      <c r="R52" s="380">
        <v>1</v>
      </c>
      <c r="S52" s="54">
        <f>'Metas Quadro'!C14</f>
        <v>2715.36</v>
      </c>
      <c r="T52" s="54">
        <f>'Metas Quadro'!C25</f>
        <v>11092.970000000001</v>
      </c>
      <c r="U52" s="54">
        <f>'Metas Quadro'!C13</f>
        <v>0</v>
      </c>
      <c r="V52" s="379">
        <v>150</v>
      </c>
      <c r="W52">
        <v>15</v>
      </c>
      <c r="X52">
        <v>12</v>
      </c>
      <c r="Y52" s="238">
        <v>10</v>
      </c>
      <c r="Z52" s="238">
        <v>34</v>
      </c>
      <c r="AA52" s="55">
        <v>90000</v>
      </c>
      <c r="AB52" s="290">
        <f>metas[[#This Row],[Meta Individual]]/10000</f>
        <v>0.271536</v>
      </c>
      <c r="AC52" s="290">
        <f>metas[[#This Row],[Meta Equipe]]/34000/4</f>
        <v>8.156595588235295E-2</v>
      </c>
    </row>
    <row r="53" spans="1:29" x14ac:dyDescent="0.3">
      <c r="A53" s="48" t="s">
        <v>230</v>
      </c>
      <c r="B53" s="48"/>
      <c r="C53" s="48"/>
      <c r="D53" s="48"/>
      <c r="E53" s="48" t="s">
        <v>231</v>
      </c>
      <c r="F53" s="48"/>
      <c r="G53" s="48"/>
      <c r="H53" s="48"/>
      <c r="I53" s="48" t="s">
        <v>232</v>
      </c>
      <c r="J53" s="48"/>
      <c r="K53" s="48"/>
      <c r="L53" s="48"/>
      <c r="M53" s="240">
        <v>2026</v>
      </c>
      <c r="N53" s="53">
        <v>46143</v>
      </c>
      <c r="O53" t="s">
        <v>6111</v>
      </c>
      <c r="P53" s="63"/>
      <c r="Q53" s="380">
        <v>1</v>
      </c>
      <c r="R53" s="380">
        <v>4</v>
      </c>
      <c r="S53" s="54">
        <f>'Metas Quadro'!C18</f>
        <v>0</v>
      </c>
      <c r="T53" s="54">
        <f>'Metas Quadro'!C25</f>
        <v>11092.970000000001</v>
      </c>
      <c r="U53" s="54">
        <f>'Metas Quadro'!C17</f>
        <v>0</v>
      </c>
      <c r="V53" s="379">
        <v>150</v>
      </c>
      <c r="W53">
        <v>15</v>
      </c>
      <c r="X53">
        <v>12</v>
      </c>
      <c r="Y53" s="238">
        <v>6</v>
      </c>
      <c r="Z53" s="238">
        <v>34</v>
      </c>
      <c r="AA53" s="55">
        <v>54000</v>
      </c>
      <c r="AB53" s="290">
        <f>metas[[#This Row],[Meta Individual]]/6000</f>
        <v>0</v>
      </c>
      <c r="AC53" s="290">
        <f>metas[[#This Row],[Meta Equipe]]/34000/4</f>
        <v>8.156595588235295E-2</v>
      </c>
    </row>
    <row r="54" spans="1:29" x14ac:dyDescent="0.3">
      <c r="A54" s="48"/>
      <c r="B54" s="48" t="s">
        <v>233</v>
      </c>
      <c r="C54" s="48" t="s">
        <v>234</v>
      </c>
      <c r="D54" s="48" t="s">
        <v>235</v>
      </c>
      <c r="E54" s="48"/>
      <c r="F54" s="48" t="s">
        <v>233</v>
      </c>
      <c r="G54" s="48" t="s">
        <v>234</v>
      </c>
      <c r="H54" s="48" t="s">
        <v>235</v>
      </c>
      <c r="I54" s="48"/>
      <c r="J54" s="48" t="s">
        <v>233</v>
      </c>
      <c r="K54" s="48" t="s">
        <v>234</v>
      </c>
      <c r="L54" s="48" t="s">
        <v>235</v>
      </c>
    </row>
    <row r="55" spans="1:29" x14ac:dyDescent="0.3">
      <c r="A55" t="s">
        <v>236</v>
      </c>
      <c r="B55">
        <v>15</v>
      </c>
      <c r="C55">
        <v>25</v>
      </c>
      <c r="D55">
        <v>1.6666666666666667</v>
      </c>
      <c r="E55" t="s">
        <v>236</v>
      </c>
      <c r="F55">
        <v>15</v>
      </c>
      <c r="G55">
        <v>18</v>
      </c>
      <c r="H55">
        <v>1.2</v>
      </c>
      <c r="I55" t="s">
        <v>236</v>
      </c>
      <c r="J55">
        <v>15</v>
      </c>
      <c r="K55">
        <v>3</v>
      </c>
      <c r="L55">
        <v>0.2</v>
      </c>
    </row>
    <row r="56" spans="1:29" x14ac:dyDescent="0.3">
      <c r="A56" t="s">
        <v>237</v>
      </c>
      <c r="B56">
        <v>12</v>
      </c>
      <c r="C56">
        <v>19</v>
      </c>
      <c r="D56">
        <v>1.5833333333333333</v>
      </c>
      <c r="E56" t="s">
        <v>237</v>
      </c>
      <c r="F56">
        <v>12</v>
      </c>
      <c r="G56">
        <v>13</v>
      </c>
      <c r="H56">
        <v>1.0833333333333333</v>
      </c>
      <c r="I56" t="s">
        <v>237</v>
      </c>
      <c r="J56">
        <v>12</v>
      </c>
      <c r="K56">
        <v>1</v>
      </c>
      <c r="L56">
        <v>8.3333333333333329E-2</v>
      </c>
    </row>
    <row r="57" spans="1:29" x14ac:dyDescent="0.3">
      <c r="A57" t="s">
        <v>220</v>
      </c>
      <c r="B57">
        <v>10000</v>
      </c>
      <c r="C57">
        <v>4260.96</v>
      </c>
      <c r="D57">
        <v>0.42609600000000003</v>
      </c>
      <c r="E57" t="s">
        <v>220</v>
      </c>
      <c r="F57">
        <v>10000</v>
      </c>
      <c r="G57">
        <v>4579.8</v>
      </c>
      <c r="H57">
        <v>0.45798</v>
      </c>
      <c r="I57" t="s">
        <v>220</v>
      </c>
      <c r="J57">
        <v>10000</v>
      </c>
      <c r="K57">
        <v>21435.01</v>
      </c>
      <c r="L57">
        <v>2.1435009999999997</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53" calculatedColumn="1"/>
    <ignoredError sqref="M2:M37 M38:M40" numberStoredAsText="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N7" zoomScale="85" zoomScaleNormal="85" workbookViewId="0">
      <selection activeCell="T1335" sqref="T1335"/>
      <pivotSelection pane="bottomRight" showHeader="1" axis="axisRow" activeRow="1335" activeCol="19" previousRow="1335" previousCol="19" click="1" r:id="rId2">
        <pivotArea dataOnly="0" labelOnly="1" fieldPosition="0">
          <references count="1">
            <reference field="6" count="0"/>
          </references>
        </pivotArea>
      </pivotSelection>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77734375" bestFit="1" customWidth="1"/>
    <col min="10" max="10" width="8.109375" bestFit="1" customWidth="1"/>
    <col min="14" max="14" width="56.109375" bestFit="1" customWidth="1"/>
    <col min="15" max="15" width="20.109375" bestFit="1" customWidth="1"/>
    <col min="17" max="17" width="30.5546875" bestFit="1" customWidth="1"/>
    <col min="18" max="18" width="14.77734375" bestFit="1" customWidth="1"/>
    <col min="20" max="20" width="25.88671875" bestFit="1" customWidth="1"/>
    <col min="21" max="21" width="14.77734375" bestFit="1" customWidth="1"/>
    <col min="23" max="23" width="17.6640625" bestFit="1" customWidth="1"/>
    <col min="24" max="24" width="21.44140625" bestFit="1" customWidth="1"/>
    <col min="27" max="27" width="25.21875" bestFit="1" customWidth="1"/>
    <col min="28" max="28" width="20.109375" bestFit="1" customWidth="1"/>
    <col min="30" max="30" width="17.44140625" bestFit="1" customWidth="1"/>
    <col min="31" max="31" width="14.77734375" bestFit="1" customWidth="1"/>
  </cols>
  <sheetData>
    <row r="2" spans="1:1" x14ac:dyDescent="0.3">
      <c r="A2" s="1" t="s">
        <v>3452</v>
      </c>
    </row>
    <row r="18" spans="4:31" x14ac:dyDescent="0.3">
      <c r="D18" s="393" t="s">
        <v>3886</v>
      </c>
      <c r="E18" s="393"/>
      <c r="F18" s="393"/>
      <c r="H18" s="393" t="s">
        <v>3887</v>
      </c>
      <c r="I18" s="393"/>
      <c r="J18" s="393"/>
      <c r="N18" s="393" t="s">
        <v>3888</v>
      </c>
      <c r="O18" s="393"/>
      <c r="Q18" s="393" t="s">
        <v>3889</v>
      </c>
      <c r="R18" s="393"/>
      <c r="T18" s="393" t="s">
        <v>3890</v>
      </c>
      <c r="U18" s="393"/>
      <c r="W18" s="393" t="s">
        <v>6300</v>
      </c>
      <c r="X18" s="393"/>
      <c r="AA18" s="393" t="s">
        <v>4178</v>
      </c>
      <c r="AB18" s="393"/>
      <c r="AD18" s="393" t="s">
        <v>4179</v>
      </c>
      <c r="AE18" s="393"/>
    </row>
    <row r="19" spans="4:31" x14ac:dyDescent="0.3">
      <c r="D19" s="359" t="s">
        <v>2</v>
      </c>
      <c r="E19" s="360" t="s">
        <v>45</v>
      </c>
      <c r="H19" s="37" t="s">
        <v>3424</v>
      </c>
      <c r="I19" t="s">
        <v>262</v>
      </c>
      <c r="N19" s="37" t="s">
        <v>270</v>
      </c>
      <c r="O19" t="s">
        <v>45</v>
      </c>
      <c r="Q19" s="37" t="s">
        <v>270</v>
      </c>
      <c r="R19" t="s">
        <v>20</v>
      </c>
      <c r="T19" s="37" t="s">
        <v>270</v>
      </c>
      <c r="U19" t="s">
        <v>40</v>
      </c>
      <c r="W19" s="37" t="s">
        <v>270</v>
      </c>
      <c r="X19" t="s">
        <v>6111</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6396</v>
      </c>
      <c r="AD22" s="37" t="s">
        <v>207</v>
      </c>
      <c r="AE22" t="s">
        <v>6396</v>
      </c>
    </row>
    <row r="23" spans="4:31" x14ac:dyDescent="0.3">
      <c r="D23" s="237" t="s">
        <v>248</v>
      </c>
      <c r="E23" s="242">
        <v>0.44970333333333329</v>
      </c>
      <c r="F23" s="239">
        <v>6</v>
      </c>
      <c r="G23" s="45"/>
      <c r="H23" s="237" t="s">
        <v>248</v>
      </c>
      <c r="I23" s="242">
        <v>0.6733253846153846</v>
      </c>
      <c r="J23" s="244">
        <v>78</v>
      </c>
      <c r="N23" s="38" t="s">
        <v>6024</v>
      </c>
      <c r="O23">
        <v>1</v>
      </c>
      <c r="Q23" s="38" t="s">
        <v>4261</v>
      </c>
      <c r="R23">
        <v>1</v>
      </c>
      <c r="T23" s="38" t="s">
        <v>208</v>
      </c>
      <c r="W23" s="38" t="s">
        <v>6256</v>
      </c>
      <c r="X23">
        <v>1</v>
      </c>
      <c r="AA23" s="38" t="s">
        <v>2281</v>
      </c>
      <c r="AB23">
        <v>1</v>
      </c>
      <c r="AD23" s="38" t="s">
        <v>208</v>
      </c>
    </row>
    <row r="24" spans="4:31" x14ac:dyDescent="0.3">
      <c r="D24" s="237" t="s">
        <v>249</v>
      </c>
      <c r="E24" s="242">
        <v>0.37133538461538457</v>
      </c>
      <c r="F24" s="239">
        <v>6.5</v>
      </c>
      <c r="G24" s="45"/>
      <c r="H24" s="237" t="s">
        <v>249</v>
      </c>
      <c r="I24" s="242">
        <v>2.7055294339622642</v>
      </c>
      <c r="J24" s="244">
        <v>79.5</v>
      </c>
      <c r="N24" s="38" t="s">
        <v>208</v>
      </c>
      <c r="O24">
        <v>1</v>
      </c>
      <c r="Q24" s="38" t="s">
        <v>4621</v>
      </c>
      <c r="R24">
        <v>1</v>
      </c>
      <c r="W24" s="38" t="s">
        <v>6215</v>
      </c>
      <c r="X24">
        <v>1</v>
      </c>
      <c r="AA24" s="38" t="s">
        <v>162</v>
      </c>
      <c r="AB24">
        <v>1</v>
      </c>
    </row>
    <row r="25" spans="4:31" x14ac:dyDescent="0.3">
      <c r="D25" s="237" t="s">
        <v>250</v>
      </c>
      <c r="E25" s="242">
        <v>0.91789714285714286</v>
      </c>
      <c r="F25" s="239">
        <v>7</v>
      </c>
      <c r="G25" s="45"/>
      <c r="H25" s="237" t="s">
        <v>250</v>
      </c>
      <c r="I25" s="242">
        <v>0.85241407407407399</v>
      </c>
      <c r="J25" s="244">
        <v>81</v>
      </c>
      <c r="Q25" s="38" t="s">
        <v>5655</v>
      </c>
      <c r="R25">
        <v>1</v>
      </c>
      <c r="W25" s="38" t="s">
        <v>6269</v>
      </c>
      <c r="X25">
        <v>1</v>
      </c>
      <c r="AA25" s="38" t="s">
        <v>2926</v>
      </c>
      <c r="AB25">
        <v>1</v>
      </c>
    </row>
    <row r="26" spans="4:31" x14ac:dyDescent="0.3">
      <c r="D26" s="237" t="s">
        <v>251</v>
      </c>
      <c r="E26" s="242">
        <v>0.358848</v>
      </c>
      <c r="F26" s="239">
        <v>7.5</v>
      </c>
      <c r="H26" s="237" t="s">
        <v>251</v>
      </c>
      <c r="I26" s="242">
        <v>0.56714945454545451</v>
      </c>
      <c r="J26" s="244">
        <v>82.5</v>
      </c>
      <c r="Q26" s="38" t="s">
        <v>6099</v>
      </c>
      <c r="R26">
        <v>1</v>
      </c>
      <c r="W26" s="38" t="s">
        <v>208</v>
      </c>
      <c r="X26">
        <v>3</v>
      </c>
      <c r="AA26" s="38" t="s">
        <v>6299</v>
      </c>
      <c r="AB26">
        <v>1</v>
      </c>
    </row>
    <row r="27" spans="4:31" x14ac:dyDescent="0.3">
      <c r="D27" s="237" t="s">
        <v>252</v>
      </c>
      <c r="E27" s="242">
        <v>0.14790624999999999</v>
      </c>
      <c r="F27" s="239">
        <v>8</v>
      </c>
      <c r="H27" s="237" t="s">
        <v>252</v>
      </c>
      <c r="I27" s="242">
        <v>0.27155794117647064</v>
      </c>
      <c r="J27" s="244">
        <v>136</v>
      </c>
      <c r="Q27" s="38" t="s">
        <v>6421</v>
      </c>
      <c r="R27">
        <v>1</v>
      </c>
      <c r="AA27" s="38" t="s">
        <v>6378</v>
      </c>
      <c r="AB27">
        <v>1</v>
      </c>
    </row>
    <row r="28" spans="4:31" x14ac:dyDescent="0.3">
      <c r="D28" s="237" t="s">
        <v>208</v>
      </c>
      <c r="E28" s="243">
        <v>2.2456901108058607</v>
      </c>
      <c r="F28" s="239">
        <v>35</v>
      </c>
      <c r="H28" s="237" t="s">
        <v>208</v>
      </c>
      <c r="I28" s="242">
        <v>5.0699762883736481</v>
      </c>
      <c r="J28" s="244">
        <v>457</v>
      </c>
      <c r="Q28" s="38" t="s">
        <v>6428</v>
      </c>
      <c r="R28">
        <v>1</v>
      </c>
      <c r="AA28" s="38" t="s">
        <v>6414</v>
      </c>
      <c r="AB28">
        <v>1</v>
      </c>
    </row>
    <row r="29" spans="4:31" x14ac:dyDescent="0.3">
      <c r="Q29" s="38" t="s">
        <v>6509</v>
      </c>
      <c r="R29">
        <v>1</v>
      </c>
      <c r="AA29" s="38" t="s">
        <v>208</v>
      </c>
      <c r="AB29">
        <v>6</v>
      </c>
    </row>
    <row r="30" spans="4:31" x14ac:dyDescent="0.3">
      <c r="Q30" s="38" t="s">
        <v>6538</v>
      </c>
      <c r="R30">
        <v>1</v>
      </c>
    </row>
    <row r="31" spans="4:31" x14ac:dyDescent="0.3">
      <c r="Q31" s="38" t="s">
        <v>6540</v>
      </c>
      <c r="R31">
        <v>1</v>
      </c>
    </row>
    <row r="32" spans="4:31" x14ac:dyDescent="0.3">
      <c r="Q32" s="38" t="s">
        <v>208</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4180</v>
      </c>
      <c r="O1330" s="393"/>
      <c r="Q1330" s="393" t="s">
        <v>4181</v>
      </c>
      <c r="R1330" s="393"/>
      <c r="T1330" s="393" t="s">
        <v>4182</v>
      </c>
      <c r="U1330" s="393"/>
      <c r="W1330" s="393" t="s">
        <v>6301</v>
      </c>
      <c r="X1330" s="393"/>
      <c r="AA1330" s="393" t="s">
        <v>4180</v>
      </c>
      <c r="AB1330" s="393"/>
      <c r="AD1330" s="393" t="s">
        <v>4182</v>
      </c>
      <c r="AE1330" s="393"/>
    </row>
    <row r="1331" spans="14:31" x14ac:dyDescent="0.3">
      <c r="N1331" s="37" t="s">
        <v>270</v>
      </c>
      <c r="O1331" t="s">
        <v>45</v>
      </c>
      <c r="Q1331" s="37" t="s">
        <v>270</v>
      </c>
      <c r="R1331" t="s">
        <v>20</v>
      </c>
      <c r="T1331" s="37" t="s">
        <v>270</v>
      </c>
      <c r="U1331" t="s">
        <v>40</v>
      </c>
      <c r="W1331" s="37" t="s">
        <v>270</v>
      </c>
      <c r="X1331" t="s">
        <v>6111</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6396</v>
      </c>
      <c r="AD1334" s="37" t="s">
        <v>207</v>
      </c>
      <c r="AE1334" t="s">
        <v>6396</v>
      </c>
    </row>
    <row r="1335" spans="14:31" x14ac:dyDescent="0.3">
      <c r="N1335" s="38" t="s">
        <v>4800</v>
      </c>
      <c r="O1335">
        <v>1</v>
      </c>
      <c r="Q1335" s="38" t="s">
        <v>4621</v>
      </c>
      <c r="R1335">
        <v>1</v>
      </c>
      <c r="T1335" s="38" t="s">
        <v>5866</v>
      </c>
      <c r="U1335">
        <v>1</v>
      </c>
      <c r="W1335" s="38" t="s">
        <v>6215</v>
      </c>
      <c r="X1335">
        <v>1</v>
      </c>
      <c r="AA1335" s="38" t="s">
        <v>162</v>
      </c>
      <c r="AB1335">
        <v>1</v>
      </c>
      <c r="AD1335" s="38" t="s">
        <v>208</v>
      </c>
    </row>
    <row r="1336" spans="14:31" x14ac:dyDescent="0.3">
      <c r="N1336" s="38" t="s">
        <v>6263</v>
      </c>
      <c r="O1336">
        <v>1</v>
      </c>
      <c r="Q1336" s="38" t="s">
        <v>5655</v>
      </c>
      <c r="R1336">
        <v>1</v>
      </c>
      <c r="T1336" s="38" t="s">
        <v>208</v>
      </c>
      <c r="U1336">
        <v>1</v>
      </c>
      <c r="W1336" s="38" t="s">
        <v>208</v>
      </c>
      <c r="X1336">
        <v>1</v>
      </c>
      <c r="AA1336" s="38" t="s">
        <v>2281</v>
      </c>
      <c r="AB1336">
        <v>1</v>
      </c>
    </row>
    <row r="1337" spans="14:31" x14ac:dyDescent="0.3">
      <c r="N1337" s="38" t="s">
        <v>208</v>
      </c>
      <c r="O1337">
        <v>2</v>
      </c>
      <c r="Q1337" s="38" t="s">
        <v>6097</v>
      </c>
      <c r="R1337">
        <v>1</v>
      </c>
      <c r="AA1337" s="38" t="s">
        <v>2926</v>
      </c>
      <c r="AB1337">
        <v>1</v>
      </c>
    </row>
    <row r="1338" spans="14:31" x14ac:dyDescent="0.3">
      <c r="Q1338" s="38" t="s">
        <v>6421</v>
      </c>
      <c r="R1338">
        <v>1</v>
      </c>
      <c r="AA1338" s="38" t="s">
        <v>6299</v>
      </c>
      <c r="AB1338">
        <v>1</v>
      </c>
    </row>
    <row r="1339" spans="14:31" x14ac:dyDescent="0.3">
      <c r="Q1339" s="38" t="s">
        <v>6428</v>
      </c>
      <c r="R1339">
        <v>1</v>
      </c>
      <c r="AA1339" s="38" t="s">
        <v>6378</v>
      </c>
      <c r="AB1339">
        <v>1</v>
      </c>
    </row>
    <row r="1340" spans="14:31" x14ac:dyDescent="0.3">
      <c r="Q1340" s="38" t="s">
        <v>6453</v>
      </c>
      <c r="R1340">
        <v>1</v>
      </c>
      <c r="AA1340" s="38" t="s">
        <v>4497</v>
      </c>
      <c r="AB1340">
        <v>1</v>
      </c>
    </row>
    <row r="1341" spans="14:31" x14ac:dyDescent="0.3">
      <c r="Q1341" s="38" t="s">
        <v>6535</v>
      </c>
      <c r="R1341">
        <v>1</v>
      </c>
      <c r="AA1341" s="38" t="s">
        <v>6414</v>
      </c>
      <c r="AB1341">
        <v>1</v>
      </c>
    </row>
    <row r="1342" spans="14:31" x14ac:dyDescent="0.3">
      <c r="Q1342" s="38" t="s">
        <v>6538</v>
      </c>
      <c r="R1342">
        <v>1</v>
      </c>
      <c r="AA1342" s="38" t="s">
        <v>208</v>
      </c>
      <c r="AB1342">
        <v>7</v>
      </c>
    </row>
    <row r="1343" spans="14:31" x14ac:dyDescent="0.3">
      <c r="Q1343" s="38" t="s">
        <v>6540</v>
      </c>
      <c r="R1343">
        <v>1</v>
      </c>
    </row>
    <row r="1344" spans="14:31" x14ac:dyDescent="0.3">
      <c r="Q1344" s="38" t="s">
        <v>208</v>
      </c>
      <c r="R1344">
        <v>9</v>
      </c>
    </row>
  </sheetData>
  <mergeCells count="14">
    <mergeCell ref="AA18:AB18"/>
    <mergeCell ref="AD18:AE18"/>
    <mergeCell ref="N1330:O1330"/>
    <mergeCell ref="Q1330:R1330"/>
    <mergeCell ref="T1330:U1330"/>
    <mergeCell ref="AA1330:AB1330"/>
    <mergeCell ref="AD1330:AE1330"/>
    <mergeCell ref="W18:X18"/>
    <mergeCell ref="W1330:X1330"/>
    <mergeCell ref="D18:F18"/>
    <mergeCell ref="H18:J18"/>
    <mergeCell ref="N18:O18"/>
    <mergeCell ref="Q18:R18"/>
    <mergeCell ref="T18:U18"/>
  </mergeCells>
  <pageMargins left="0.511811024" right="0.511811024" top="0.78740157499999996" bottom="0.78740157499999996" header="0.31496062000000002" footer="0.31496062000000002"/>
  <pageSetup paperSize="9" scale="93" orientation="landscape" r:id="rId15"/>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X9" sqref="CX9"/>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21875" bestFit="1" customWidth="1"/>
    <col min="102" max="103" width="12.2187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2187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2187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6107</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6108</v>
      </c>
      <c r="DM3" s="1" t="str">
        <f>CW3</f>
        <v>PERÍODO: 01/04/2026 até 30/04/2026</v>
      </c>
      <c r="DR3" s="73"/>
      <c r="ED3" s="1" t="str">
        <f>DM3</f>
        <v>PERÍODO: 01/04/2026 até 30/04/2026</v>
      </c>
    </row>
    <row r="4" spans="1:148" x14ac:dyDescent="0.3">
      <c r="P4" s="73"/>
      <c r="V4" s="73"/>
      <c r="BN4" s="73"/>
      <c r="BT4" s="73"/>
      <c r="DR4" s="73"/>
    </row>
    <row r="5" spans="1:148" x14ac:dyDescent="0.3">
      <c r="A5" s="394" t="s">
        <v>230</v>
      </c>
      <c r="B5" s="394"/>
      <c r="C5" s="394"/>
      <c r="D5" s="394"/>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94" t="s">
        <v>230</v>
      </c>
      <c r="AZ5" s="394"/>
      <c r="BA5" s="394"/>
      <c r="BB5" s="394"/>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95" t="s">
        <v>230</v>
      </c>
      <c r="CX5" s="395"/>
      <c r="CY5" s="395"/>
      <c r="CZ5" s="395"/>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5998</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5999</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5998</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6000</v>
      </c>
      <c r="DF22" s="336" t="s">
        <v>50</v>
      </c>
      <c r="DG22" s="336" t="s">
        <v>50</v>
      </c>
      <c r="DH22" s="336">
        <v>6</v>
      </c>
      <c r="DI22" s="337">
        <v>176</v>
      </c>
      <c r="DJ22" s="337">
        <v>1056</v>
      </c>
      <c r="DK22" s="337">
        <v>1056</v>
      </c>
      <c r="DM22" s="38" t="s">
        <v>5283</v>
      </c>
      <c r="DN22">
        <v>1</v>
      </c>
      <c r="DO22" s="33"/>
      <c r="ED22" s="38" t="s">
        <v>5866</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6003</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6097</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6099</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6101</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402" t="s">
        <v>230</v>
      </c>
      <c r="D67" s="402"/>
      <c r="E67" s="402"/>
      <c r="F67" s="402"/>
      <c r="G67" s="403" t="s">
        <v>231</v>
      </c>
      <c r="H67" s="403"/>
      <c r="I67" s="403"/>
      <c r="J67" s="403"/>
      <c r="K67" s="396" t="s">
        <v>232</v>
      </c>
      <c r="L67" s="396"/>
      <c r="M67" s="396"/>
      <c r="N67" s="396"/>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397" t="s">
        <v>3389</v>
      </c>
      <c r="D75" s="397"/>
      <c r="E75" s="397"/>
      <c r="F75" s="397"/>
      <c r="G75" s="397"/>
      <c r="H75" s="397"/>
      <c r="I75" s="397"/>
      <c r="J75" s="397"/>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398" t="s">
        <v>3396</v>
      </c>
      <c r="D84" s="398"/>
      <c r="E84" s="398"/>
      <c r="F84" s="398"/>
      <c r="G84" s="398"/>
      <c r="H84" s="398"/>
      <c r="I84" s="398"/>
      <c r="J84" s="398"/>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399" t="str">
        <f>IF(J71&lt;100%,"NÃO BATEU","CUMPRIU")</f>
        <v>CUMPRIU</v>
      </c>
      <c r="J87" s="399"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400"/>
      <c r="J88" s="400"/>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399" t="str">
        <f>IF(F71&lt;100%,"NÃO BATEU","CUMPRIU")</f>
        <v>NÃO BATEU</v>
      </c>
      <c r="J92" s="399"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401"/>
      <c r="J93" s="401"/>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400"/>
      <c r="J94" s="400"/>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399" t="str">
        <f>IF(N71&lt;100%,"NÃO BATEU","CUMPRIU")</f>
        <v>CUMPRIU</v>
      </c>
      <c r="J98" s="399"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401"/>
      <c r="J99" s="401"/>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401"/>
      <c r="J100" s="401"/>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400"/>
      <c r="J101" s="400"/>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404" t="s">
        <v>3413</v>
      </c>
      <c r="E109" s="405"/>
      <c r="F109" s="406"/>
    </row>
    <row r="110" spans="3:14" ht="15.6" x14ac:dyDescent="0.3">
      <c r="D110" s="169" t="s">
        <v>2</v>
      </c>
      <c r="E110" s="407" t="s">
        <v>3414</v>
      </c>
      <c r="F110" s="408"/>
    </row>
    <row r="111" spans="3:14" ht="15.6" x14ac:dyDescent="0.3">
      <c r="D111" s="170" t="s">
        <v>3415</v>
      </c>
      <c r="E111" s="409">
        <f>M89</f>
        <v>4404.8160753828961</v>
      </c>
      <c r="F111" s="410"/>
    </row>
    <row r="112" spans="3:14" ht="15.6" x14ac:dyDescent="0.3">
      <c r="D112" s="170" t="s">
        <v>3416</v>
      </c>
      <c r="E112" s="409">
        <f>M95</f>
        <v>252.24243775806644</v>
      </c>
      <c r="F112" s="410"/>
    </row>
    <row r="113" spans="4:10" ht="16.2" thickBot="1" x14ac:dyDescent="0.35">
      <c r="D113" s="171" t="s">
        <v>40</v>
      </c>
      <c r="E113" s="411">
        <f>N102</f>
        <v>27673.744486859039</v>
      </c>
      <c r="F113" s="412"/>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D109:F109"/>
    <mergeCell ref="E110:F110"/>
    <mergeCell ref="E111:F111"/>
    <mergeCell ref="E112:F112"/>
    <mergeCell ref="E113:F113"/>
    <mergeCell ref="I92:I94"/>
    <mergeCell ref="J92:J94"/>
    <mergeCell ref="I98:I101"/>
    <mergeCell ref="J98:J101"/>
    <mergeCell ref="C67:F67"/>
    <mergeCell ref="G67:J67"/>
    <mergeCell ref="K67:N67"/>
    <mergeCell ref="C75:J75"/>
    <mergeCell ref="C84:J84"/>
    <mergeCell ref="I87:I88"/>
    <mergeCell ref="J87:J88"/>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402" t="s">
        <v>230</v>
      </c>
      <c r="D44" s="402"/>
      <c r="E44" s="402"/>
      <c r="F44" s="402"/>
      <c r="G44" s="403" t="s">
        <v>231</v>
      </c>
      <c r="H44" s="403"/>
      <c r="I44" s="403"/>
      <c r="J44" s="403"/>
      <c r="K44" s="396" t="s">
        <v>232</v>
      </c>
      <c r="L44" s="396"/>
      <c r="M44" s="396"/>
      <c r="N44" s="396"/>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397" t="s">
        <v>3389</v>
      </c>
      <c r="D52" s="397"/>
      <c r="E52" s="397"/>
      <c r="F52" s="397"/>
      <c r="G52" s="397"/>
      <c r="H52" s="397"/>
      <c r="I52" s="397"/>
      <c r="J52" s="397"/>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398" t="s">
        <v>3396</v>
      </c>
      <c r="D61" s="398"/>
      <c r="E61" s="398"/>
      <c r="F61" s="398"/>
      <c r="G61" s="398"/>
      <c r="H61" s="398"/>
      <c r="I61" s="398"/>
      <c r="J61" s="398"/>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13" t="str">
        <f>IF(J48&lt;100%,"NÃO BATEU","CUMPRIU")</f>
        <v>NÃO BATEU</v>
      </c>
      <c r="J64" s="413"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13"/>
      <c r="J65" s="413"/>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13" t="str">
        <f>IF(F48&lt;100%,"NÃO BATEU","CUMPRIU")</f>
        <v>NÃO BATEU</v>
      </c>
      <c r="J69" s="413"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13"/>
      <c r="J70" s="413"/>
      <c r="K70" s="141">
        <f>E70/E84</f>
        <v>0.15412710508006758</v>
      </c>
      <c r="L70" s="142">
        <f>K70*G84</f>
        <v>0</v>
      </c>
    </row>
    <row r="71" spans="4:14" x14ac:dyDescent="0.3">
      <c r="D71" s="139" t="s">
        <v>50</v>
      </c>
      <c r="E71" s="150">
        <v>6054.41</v>
      </c>
      <c r="F71" s="151">
        <v>57.69</v>
      </c>
      <c r="G71" s="152">
        <v>0</v>
      </c>
      <c r="H71" s="140">
        <f>F71*0.1</f>
        <v>5.7690000000000001</v>
      </c>
      <c r="I71" s="413"/>
      <c r="J71" s="413"/>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13" t="str">
        <f>IF(N48&lt;100%,"NÃO BATEU","CUMPRIU")</f>
        <v>CUMPRIU</v>
      </c>
      <c r="J75" s="416"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13"/>
      <c r="J76" s="416"/>
      <c r="K76" s="141">
        <f>E76/E84</f>
        <v>0.59256640120275605</v>
      </c>
      <c r="L76" s="156">
        <f>K76*G84</f>
        <v>0</v>
      </c>
      <c r="M76" s="157">
        <f>H72*0.25</f>
        <v>-147.44825</v>
      </c>
      <c r="N76" s="158">
        <v>1783.18</v>
      </c>
    </row>
    <row r="77" spans="4:14" x14ac:dyDescent="0.3">
      <c r="D77" s="139" t="s">
        <v>50</v>
      </c>
      <c r="E77" s="140">
        <v>0</v>
      </c>
      <c r="F77" s="140">
        <v>0</v>
      </c>
      <c r="G77" s="140">
        <f>F77*0.1</f>
        <v>0</v>
      </c>
      <c r="H77" s="142">
        <v>0</v>
      </c>
      <c r="I77" s="413"/>
      <c r="J77" s="416"/>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13"/>
      <c r="J78" s="413"/>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404" t="s">
        <v>3413</v>
      </c>
      <c r="E86" s="405"/>
      <c r="F86" s="406"/>
    </row>
    <row r="87" spans="4:7" ht="15.6" x14ac:dyDescent="0.3">
      <c r="D87" s="169" t="s">
        <v>2</v>
      </c>
      <c r="E87" s="407" t="s">
        <v>3414</v>
      </c>
      <c r="F87" s="408"/>
    </row>
    <row r="88" spans="4:7" ht="15.6" x14ac:dyDescent="0.3">
      <c r="D88" s="170" t="s">
        <v>3415</v>
      </c>
      <c r="E88" s="414">
        <f>M66</f>
        <v>-1052.5550000000001</v>
      </c>
      <c r="F88" s="415"/>
    </row>
    <row r="89" spans="4:7" ht="15.6" x14ac:dyDescent="0.3">
      <c r="D89" s="170" t="s">
        <v>3416</v>
      </c>
      <c r="E89" s="414">
        <f>M72</f>
        <v>-589.79300000000001</v>
      </c>
      <c r="F89" s="415"/>
    </row>
    <row r="90" spans="4:7" ht="16.2" thickBot="1" x14ac:dyDescent="0.35">
      <c r="D90" s="171" t="s">
        <v>40</v>
      </c>
      <c r="E90" s="411">
        <f>N79</f>
        <v>5417.1939999999995</v>
      </c>
      <c r="F90" s="412"/>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E88:F88"/>
    <mergeCell ref="E89:F89"/>
    <mergeCell ref="E90:F90"/>
    <mergeCell ref="I69:I71"/>
    <mergeCell ref="J69:J71"/>
    <mergeCell ref="I75:I78"/>
    <mergeCell ref="J75:J78"/>
    <mergeCell ref="D86:F86"/>
    <mergeCell ref="E87:F87"/>
    <mergeCell ref="I64:I65"/>
    <mergeCell ref="J64:J65"/>
    <mergeCell ref="C44:F44"/>
    <mergeCell ref="G44:J44"/>
    <mergeCell ref="K44:N44"/>
    <mergeCell ref="C52:J52"/>
    <mergeCell ref="C61:J61"/>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21875" bestFit="1" customWidth="1"/>
    <col min="5" max="5" width="13.33203125" bestFit="1" customWidth="1"/>
    <col min="6" max="6" width="16.7773437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9" t="s">
        <v>264</v>
      </c>
      <c r="C2" s="59"/>
      <c r="F2" s="417" t="s">
        <v>265</v>
      </c>
      <c r="G2" s="417"/>
      <c r="I2" s="417" t="s">
        <v>268</v>
      </c>
      <c r="J2" s="417"/>
      <c r="K2" s="417"/>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7" t="s">
        <v>3353</v>
      </c>
      <c r="G192" s="417"/>
      <c r="H192" s="417"/>
    </row>
    <row r="193" spans="2:12" x14ac:dyDescent="0.3">
      <c r="B193" s="417" t="s">
        <v>269</v>
      </c>
      <c r="C193" s="417"/>
      <c r="D193" s="417"/>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78">
        <v>1</v>
      </c>
      <c r="J197" s="66">
        <v>63200</v>
      </c>
      <c r="K197" s="66">
        <v>0</v>
      </c>
      <c r="L197" s="67">
        <v>316</v>
      </c>
    </row>
    <row r="198" spans="2:12" x14ac:dyDescent="0.3">
      <c r="C198" t="s">
        <v>50</v>
      </c>
      <c r="D198" s="39">
        <v>71280</v>
      </c>
      <c r="F198" t="s">
        <v>2199</v>
      </c>
      <c r="G198" t="s">
        <v>20</v>
      </c>
      <c r="H198" t="s">
        <v>28</v>
      </c>
      <c r="I198" s="78">
        <v>1</v>
      </c>
      <c r="J198" s="66">
        <v>51300</v>
      </c>
      <c r="K198" s="66">
        <v>1734</v>
      </c>
      <c r="L198" s="67">
        <v>270</v>
      </c>
    </row>
    <row r="199" spans="2:12" x14ac:dyDescent="0.3">
      <c r="C199" t="s">
        <v>42</v>
      </c>
      <c r="D199" s="39">
        <v>53238.25</v>
      </c>
      <c r="F199" t="s">
        <v>3344</v>
      </c>
      <c r="G199" t="s">
        <v>45</v>
      </c>
      <c r="H199" t="s">
        <v>30</v>
      </c>
      <c r="I199" s="78">
        <v>1</v>
      </c>
      <c r="J199" s="66">
        <v>3360</v>
      </c>
      <c r="K199" s="66">
        <v>196.42</v>
      </c>
      <c r="L199" s="67">
        <v>16</v>
      </c>
    </row>
    <row r="200" spans="2:12" x14ac:dyDescent="0.3">
      <c r="C200" t="s">
        <v>35</v>
      </c>
      <c r="D200" s="39">
        <v>30091.679999999997</v>
      </c>
      <c r="F200" t="s">
        <v>2213</v>
      </c>
      <c r="G200" t="s">
        <v>20</v>
      </c>
      <c r="H200" t="s">
        <v>30</v>
      </c>
      <c r="I200" s="78">
        <v>1</v>
      </c>
      <c r="J200" s="66">
        <v>7200</v>
      </c>
      <c r="K200" s="66">
        <v>1964.2</v>
      </c>
      <c r="L200" s="67">
        <v>8</v>
      </c>
    </row>
    <row r="201" spans="2:12" x14ac:dyDescent="0.3">
      <c r="B201" t="s">
        <v>258</v>
      </c>
      <c r="C201" t="s">
        <v>53</v>
      </c>
      <c r="D201" s="39">
        <v>17948.359999999997</v>
      </c>
      <c r="F201" t="s">
        <v>2214</v>
      </c>
      <c r="G201" t="s">
        <v>20</v>
      </c>
      <c r="H201" t="s">
        <v>2223</v>
      </c>
      <c r="I201" s="78">
        <v>1</v>
      </c>
      <c r="J201" s="66">
        <v>1600</v>
      </c>
      <c r="K201" s="66">
        <v>5242</v>
      </c>
      <c r="L201" s="67">
        <v>16</v>
      </c>
    </row>
    <row r="202" spans="2:12" x14ac:dyDescent="0.3">
      <c r="C202" t="s">
        <v>86</v>
      </c>
      <c r="D202" s="39">
        <v>356.4</v>
      </c>
      <c r="F202" t="s">
        <v>2212</v>
      </c>
      <c r="G202" t="s">
        <v>20</v>
      </c>
      <c r="H202" t="s">
        <v>28</v>
      </c>
      <c r="I202" s="78">
        <v>1</v>
      </c>
      <c r="J202" s="66">
        <v>72000</v>
      </c>
      <c r="K202" s="66">
        <v>4215</v>
      </c>
      <c r="L202" s="67">
        <v>360</v>
      </c>
    </row>
    <row r="203" spans="2:12" x14ac:dyDescent="0.3">
      <c r="C203" t="s">
        <v>50</v>
      </c>
      <c r="D203" s="39">
        <v>38347.5</v>
      </c>
      <c r="F203" t="s">
        <v>2216</v>
      </c>
      <c r="G203" t="s">
        <v>20</v>
      </c>
      <c r="H203" t="s">
        <v>2225</v>
      </c>
      <c r="I203" s="78">
        <v>1</v>
      </c>
      <c r="J203" s="66">
        <v>3392</v>
      </c>
      <c r="K203" s="66">
        <v>356.4</v>
      </c>
      <c r="L203" s="67">
        <v>16</v>
      </c>
    </row>
    <row r="204" spans="2:12" x14ac:dyDescent="0.3">
      <c r="C204" t="s">
        <v>42</v>
      </c>
      <c r="D204" s="39">
        <v>3258</v>
      </c>
      <c r="F204" t="s">
        <v>3335</v>
      </c>
      <c r="G204" t="s">
        <v>45</v>
      </c>
      <c r="H204" t="s">
        <v>3330</v>
      </c>
      <c r="I204" s="78">
        <v>1</v>
      </c>
      <c r="J204" s="66">
        <v>46200</v>
      </c>
      <c r="K204" s="66">
        <v>1460.47</v>
      </c>
      <c r="L204" s="67">
        <v>220</v>
      </c>
    </row>
    <row r="205" spans="2:12" x14ac:dyDescent="0.3">
      <c r="C205" t="s">
        <v>35</v>
      </c>
      <c r="D205" s="39">
        <v>285.12</v>
      </c>
      <c r="F205" t="s">
        <v>2208</v>
      </c>
      <c r="G205" t="s">
        <v>20</v>
      </c>
      <c r="H205" t="s">
        <v>35</v>
      </c>
      <c r="I205" s="78">
        <v>1</v>
      </c>
      <c r="J205" s="66">
        <v>23584</v>
      </c>
      <c r="K205" s="66">
        <v>142.56</v>
      </c>
      <c r="L205" s="67">
        <v>124</v>
      </c>
    </row>
    <row r="206" spans="2:12" x14ac:dyDescent="0.3">
      <c r="B206" t="s">
        <v>260</v>
      </c>
      <c r="C206" t="s">
        <v>138</v>
      </c>
      <c r="D206" s="39">
        <v>24800</v>
      </c>
      <c r="F206" t="s">
        <v>3338</v>
      </c>
      <c r="G206" t="s">
        <v>45</v>
      </c>
      <c r="H206" t="s">
        <v>3326</v>
      </c>
      <c r="I206" s="78">
        <v>1</v>
      </c>
      <c r="J206" s="66">
        <v>16200</v>
      </c>
      <c r="K206" s="66">
        <v>712.8</v>
      </c>
      <c r="L206" s="67">
        <v>80</v>
      </c>
    </row>
    <row r="207" spans="2:12" x14ac:dyDescent="0.3">
      <c r="C207" t="s">
        <v>53</v>
      </c>
      <c r="D207" s="39">
        <v>18000</v>
      </c>
      <c r="F207" t="s">
        <v>2233</v>
      </c>
      <c r="G207" t="s">
        <v>40</v>
      </c>
      <c r="H207" t="s">
        <v>30</v>
      </c>
      <c r="I207" s="78">
        <v>1</v>
      </c>
      <c r="J207" s="66">
        <v>16000</v>
      </c>
      <c r="K207" s="66">
        <v>5880</v>
      </c>
      <c r="L207" s="67">
        <v>80</v>
      </c>
    </row>
    <row r="208" spans="2:12" x14ac:dyDescent="0.3">
      <c r="C208" t="s">
        <v>135</v>
      </c>
      <c r="D208" s="39">
        <v>689.04</v>
      </c>
      <c r="F208" t="s">
        <v>2229</v>
      </c>
      <c r="G208" t="s">
        <v>40</v>
      </c>
      <c r="H208" t="s">
        <v>30</v>
      </c>
      <c r="I208" s="78">
        <v>1</v>
      </c>
      <c r="J208" s="66">
        <v>16000</v>
      </c>
      <c r="K208" s="66">
        <v>1558</v>
      </c>
      <c r="L208" s="67">
        <v>80</v>
      </c>
    </row>
    <row r="209" spans="2:12" x14ac:dyDescent="0.3">
      <c r="C209" t="s">
        <v>28</v>
      </c>
      <c r="D209" s="39">
        <v>48054.400000000001</v>
      </c>
      <c r="F209" t="s">
        <v>3334</v>
      </c>
      <c r="G209" t="s">
        <v>40</v>
      </c>
      <c r="H209" t="s">
        <v>2255</v>
      </c>
      <c r="I209" s="78">
        <v>1</v>
      </c>
      <c r="J209" s="66">
        <v>0</v>
      </c>
      <c r="K209" s="66">
        <v>66</v>
      </c>
      <c r="L209" s="67">
        <v>0</v>
      </c>
    </row>
    <row r="210" spans="2:12" x14ac:dyDescent="0.3">
      <c r="C210" t="s">
        <v>130</v>
      </c>
      <c r="D210" s="39">
        <v>3461.88</v>
      </c>
      <c r="F210" t="s">
        <v>2205</v>
      </c>
      <c r="G210" t="s">
        <v>20</v>
      </c>
      <c r="H210" t="s">
        <v>2223</v>
      </c>
      <c r="I210" s="78">
        <v>1</v>
      </c>
      <c r="J210" s="66">
        <v>1600</v>
      </c>
      <c r="K210" s="66">
        <v>6846</v>
      </c>
      <c r="L210" s="67">
        <v>16</v>
      </c>
    </row>
    <row r="211" spans="2:12" x14ac:dyDescent="0.3">
      <c r="C211" t="s">
        <v>50</v>
      </c>
      <c r="D211" s="39">
        <v>4576</v>
      </c>
      <c r="F211" t="s">
        <v>2204</v>
      </c>
      <c r="G211" t="s">
        <v>20</v>
      </c>
      <c r="H211" t="s">
        <v>28</v>
      </c>
      <c r="I211" s="78">
        <v>1</v>
      </c>
      <c r="J211" s="66">
        <v>118908</v>
      </c>
      <c r="K211" s="66">
        <v>13048</v>
      </c>
      <c r="L211" s="67">
        <v>540</v>
      </c>
    </row>
    <row r="212" spans="2:12" x14ac:dyDescent="0.3">
      <c r="C212" t="s">
        <v>42</v>
      </c>
      <c r="D212" s="39">
        <v>8754</v>
      </c>
      <c r="F212" t="s">
        <v>2200</v>
      </c>
      <c r="G212" t="s">
        <v>20</v>
      </c>
      <c r="H212" t="s">
        <v>2223</v>
      </c>
      <c r="I212" s="78">
        <v>1</v>
      </c>
      <c r="J212" s="66">
        <v>1600</v>
      </c>
      <c r="K212" s="66">
        <v>2568</v>
      </c>
      <c r="L212" s="67">
        <v>16</v>
      </c>
    </row>
    <row r="213" spans="2:12" x14ac:dyDescent="0.3">
      <c r="C213" t="s">
        <v>35</v>
      </c>
      <c r="D213" s="39">
        <v>1710.72</v>
      </c>
      <c r="F213" t="s">
        <v>2246</v>
      </c>
      <c r="G213" t="s">
        <v>40</v>
      </c>
      <c r="H213" t="s">
        <v>30</v>
      </c>
      <c r="I213" s="78">
        <v>1</v>
      </c>
      <c r="J213" s="66">
        <v>16000</v>
      </c>
      <c r="K213" s="66">
        <v>18330</v>
      </c>
      <c r="L213" s="67">
        <v>80</v>
      </c>
    </row>
    <row r="214" spans="2:12" x14ac:dyDescent="0.3">
      <c r="B214" s="41" t="s">
        <v>208</v>
      </c>
      <c r="C214" s="41"/>
      <c r="D214" s="60">
        <v>327224.45999999996</v>
      </c>
      <c r="F214" t="s">
        <v>3345</v>
      </c>
      <c r="G214" t="s">
        <v>45</v>
      </c>
      <c r="H214" t="s">
        <v>3327</v>
      </c>
      <c r="I214" s="78">
        <v>1</v>
      </c>
      <c r="J214" s="66">
        <v>5040</v>
      </c>
      <c r="K214" s="66">
        <v>1140.48</v>
      </c>
      <c r="L214" s="67">
        <v>24</v>
      </c>
    </row>
    <row r="215" spans="2:12" x14ac:dyDescent="0.3">
      <c r="F215" t="s">
        <v>2202</v>
      </c>
      <c r="G215" t="s">
        <v>20</v>
      </c>
      <c r="H215" t="s">
        <v>2223</v>
      </c>
      <c r="I215" s="78">
        <v>1</v>
      </c>
      <c r="J215" s="66">
        <v>1600</v>
      </c>
      <c r="K215" s="66">
        <v>3356</v>
      </c>
      <c r="L215" s="67">
        <v>16</v>
      </c>
    </row>
    <row r="216" spans="2:12" x14ac:dyDescent="0.3">
      <c r="F216" t="s">
        <v>2201</v>
      </c>
      <c r="G216" t="s">
        <v>20</v>
      </c>
      <c r="H216" t="s">
        <v>28</v>
      </c>
      <c r="I216" s="78">
        <v>1</v>
      </c>
      <c r="J216" s="66">
        <v>81786</v>
      </c>
      <c r="K216" s="66">
        <v>7965</v>
      </c>
      <c r="L216" s="67">
        <v>430</v>
      </c>
    </row>
    <row r="217" spans="2:12" x14ac:dyDescent="0.3">
      <c r="F217" t="s">
        <v>2196</v>
      </c>
      <c r="G217" t="s">
        <v>20</v>
      </c>
      <c r="H217" t="s">
        <v>30</v>
      </c>
      <c r="I217" s="78">
        <v>1</v>
      </c>
      <c r="J217" s="66">
        <v>33920</v>
      </c>
      <c r="K217" s="66">
        <v>3768</v>
      </c>
      <c r="L217" s="67">
        <v>160</v>
      </c>
    </row>
    <row r="218" spans="2:12" x14ac:dyDescent="0.3">
      <c r="F218" t="s">
        <v>2203</v>
      </c>
      <c r="G218" t="s">
        <v>20</v>
      </c>
      <c r="H218" t="s">
        <v>2224</v>
      </c>
      <c r="I218" s="78">
        <v>1</v>
      </c>
      <c r="J218" s="66">
        <v>0</v>
      </c>
      <c r="K218" s="66">
        <v>356.4</v>
      </c>
      <c r="L218" s="67">
        <v>0</v>
      </c>
    </row>
    <row r="219" spans="2:12" x14ac:dyDescent="0.3">
      <c r="F219" t="s">
        <v>2228</v>
      </c>
      <c r="G219" t="s">
        <v>40</v>
      </c>
      <c r="H219" t="s">
        <v>28</v>
      </c>
      <c r="I219" s="78">
        <v>1</v>
      </c>
      <c r="J219" s="66">
        <v>0</v>
      </c>
      <c r="K219" s="66">
        <v>0</v>
      </c>
      <c r="L219" s="67">
        <v>0</v>
      </c>
    </row>
    <row r="220" spans="2:12" x14ac:dyDescent="0.3">
      <c r="F220" t="s">
        <v>2198</v>
      </c>
      <c r="G220" t="s">
        <v>20</v>
      </c>
      <c r="H220" t="s">
        <v>138</v>
      </c>
      <c r="I220" s="78">
        <v>1</v>
      </c>
      <c r="J220" s="66">
        <v>26200</v>
      </c>
      <c r="K220" s="66">
        <v>3000</v>
      </c>
      <c r="L220" s="67">
        <v>80</v>
      </c>
    </row>
    <row r="221" spans="2:12" x14ac:dyDescent="0.3">
      <c r="F221" t="s">
        <v>3339</v>
      </c>
      <c r="G221" t="s">
        <v>45</v>
      </c>
      <c r="H221" t="s">
        <v>2223</v>
      </c>
      <c r="I221" s="78">
        <v>1</v>
      </c>
      <c r="J221" s="66">
        <v>1600</v>
      </c>
      <c r="K221" s="66">
        <v>4718.3</v>
      </c>
      <c r="L221" s="67">
        <v>8</v>
      </c>
    </row>
    <row r="222" spans="2:12" x14ac:dyDescent="0.3">
      <c r="F222" t="s">
        <v>2210</v>
      </c>
      <c r="G222" t="s">
        <v>20</v>
      </c>
      <c r="H222" t="s">
        <v>30</v>
      </c>
      <c r="I222" s="78">
        <v>1</v>
      </c>
      <c r="J222" s="66">
        <v>8000</v>
      </c>
      <c r="K222" s="66">
        <v>1964</v>
      </c>
      <c r="L222" s="67">
        <v>40</v>
      </c>
    </row>
    <row r="223" spans="2:12" x14ac:dyDescent="0.3">
      <c r="F223" t="s">
        <v>2211</v>
      </c>
      <c r="G223" t="s">
        <v>20</v>
      </c>
      <c r="H223" t="s">
        <v>2223</v>
      </c>
      <c r="I223" s="78">
        <v>1</v>
      </c>
      <c r="J223" s="66">
        <v>1600</v>
      </c>
      <c r="K223" s="66">
        <v>3442</v>
      </c>
      <c r="L223" s="67">
        <v>16</v>
      </c>
    </row>
    <row r="224" spans="2:12" x14ac:dyDescent="0.3">
      <c r="F224" t="s">
        <v>2209</v>
      </c>
      <c r="G224" t="s">
        <v>20</v>
      </c>
      <c r="H224" t="s">
        <v>28</v>
      </c>
      <c r="I224" s="78">
        <v>1</v>
      </c>
      <c r="J224" s="66">
        <v>44000</v>
      </c>
      <c r="K224" s="66">
        <v>1378</v>
      </c>
      <c r="L224" s="67">
        <v>220</v>
      </c>
    </row>
    <row r="225" spans="6:12" x14ac:dyDescent="0.3">
      <c r="F225" t="s">
        <v>208</v>
      </c>
      <c r="I225" s="78">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21875" bestFit="1" customWidth="1"/>
    <col min="8" max="8" width="19.6640625" bestFit="1" customWidth="1"/>
    <col min="9" max="10" width="13.44140625" bestFit="1" customWidth="1"/>
    <col min="11" max="12" width="15.109375" bestFit="1" customWidth="1"/>
  </cols>
  <sheetData>
    <row r="3" spans="2:12" x14ac:dyDescent="0.3">
      <c r="B3" s="418" t="s">
        <v>206</v>
      </c>
      <c r="C3" s="418"/>
      <c r="D3" s="418"/>
      <c r="G3" s="418" t="s">
        <v>215</v>
      </c>
      <c r="H3" s="418"/>
      <c r="I3" s="418"/>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0.14790624999999999</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2.2456901108058607</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0.27155794117647064</v>
      </c>
      <c r="I542" s="238">
        <v>136</v>
      </c>
    </row>
    <row r="543" spans="2:9" x14ac:dyDescent="0.3">
      <c r="B543" s="361" t="s">
        <v>69</v>
      </c>
      <c r="C543" s="363">
        <v>1</v>
      </c>
      <c r="D543" s="45"/>
      <c r="G543" s="38" t="s">
        <v>208</v>
      </c>
      <c r="H543" s="241">
        <v>5.0699762883736481</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topLeftCell="T1" workbookViewId="0">
      <selection activeCell="T14" sqref="T14"/>
    </sheetView>
  </sheetViews>
  <sheetFormatPr defaultRowHeight="14.4" x14ac:dyDescent="0.3"/>
  <cols>
    <col min="1" max="1" width="16.88671875" bestFit="1" customWidth="1"/>
    <col min="2" max="2" width="18.1093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9">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20"/>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20"/>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21"/>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22" t="s">
        <v>3444</v>
      </c>
      <c r="AB894" s="422"/>
      <c r="AC894" s="422"/>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21875" bestFit="1" customWidth="1"/>
    <col min="8" max="8" width="12" bestFit="1" customWidth="1"/>
    <col min="9" max="9" width="26.77734375" bestFit="1" customWidth="1"/>
    <col min="10" max="10" width="80.88671875" bestFit="1" customWidth="1"/>
    <col min="11" max="11" width="40.7773437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77734375" bestFit="1" customWidth="1"/>
    <col min="23" max="23" width="16.2187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7773437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21875" bestFit="1" customWidth="1"/>
    <col min="42" max="43" width="19.7773437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77734375" bestFit="1" customWidth="1"/>
    <col min="8" max="8" width="12" bestFit="1" customWidth="1"/>
    <col min="9" max="9" width="80" bestFit="1" customWidth="1"/>
    <col min="10" max="10" width="60.21875" bestFit="1" customWidth="1"/>
    <col min="11" max="11" width="43" bestFit="1" customWidth="1"/>
    <col min="12" max="12" width="18.6640625" bestFit="1" customWidth="1"/>
    <col min="13" max="13" width="39.88671875" bestFit="1" customWidth="1"/>
    <col min="14" max="14" width="13.109375" bestFit="1" customWidth="1"/>
    <col min="15" max="15" width="62.2187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77734375" bestFit="1" customWidth="1"/>
    <col min="26" max="26" width="22.7773437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77734375" bestFit="1" customWidth="1"/>
    <col min="37" max="37" width="16.5546875" bestFit="1" customWidth="1"/>
    <col min="38" max="38" width="13.88671875" bestFit="1" customWidth="1"/>
    <col min="39" max="39" width="8.109375" bestFit="1" customWidth="1"/>
    <col min="40" max="40" width="23.77734375" bestFit="1" customWidth="1"/>
    <col min="41" max="41" width="16.6640625" bestFit="1" customWidth="1"/>
    <col min="42" max="42" width="12.886718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7773437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77734375" bestFit="1" customWidth="1"/>
    <col min="13" max="13" width="20" bestFit="1" customWidth="1"/>
    <col min="14" max="14" width="42.88671875" bestFit="1" customWidth="1"/>
    <col min="15" max="15" width="11.21875" bestFit="1" customWidth="1"/>
    <col min="16" max="16" width="64.5546875" bestFit="1" customWidth="1"/>
    <col min="17" max="17" width="23" bestFit="1" customWidth="1"/>
    <col min="18" max="18" width="9.109375" bestFit="1" customWidth="1"/>
    <col min="19" max="19" width="14.88671875" bestFit="1" customWidth="1"/>
    <col min="20" max="20" width="22.77734375" bestFit="1" customWidth="1"/>
    <col min="21" max="21" width="20.7773437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21875" bestFit="1" customWidth="1"/>
    <col min="30" max="30" width="8.7773437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21875" bestFit="1" customWidth="1"/>
    <col min="43" max="43" width="24.88671875" bestFit="1" customWidth="1"/>
    <col min="44" max="44" width="7.2187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27.44140625" bestFit="1" customWidth="1"/>
    <col min="10" max="11" width="80.88671875" bestFit="1" customWidth="1"/>
    <col min="12" max="12" width="41.7773437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2187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21875" bestFit="1" customWidth="1"/>
    <col min="31" max="31" width="17.88671875" bestFit="1" customWidth="1"/>
    <col min="32" max="32" width="17.109375" bestFit="1" customWidth="1"/>
    <col min="33" max="33" width="17.21875" bestFit="1" customWidth="1"/>
    <col min="34" max="34" width="16.77734375" bestFit="1" customWidth="1"/>
    <col min="35" max="35" width="8.77734375" bestFit="1" customWidth="1"/>
    <col min="36" max="36" width="21.88671875" bestFit="1" customWidth="1"/>
    <col min="37" max="37" width="22.109375" bestFit="1" customWidth="1"/>
    <col min="38" max="38" width="33.7773437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21875" bestFit="1" customWidth="1"/>
    <col min="51" max="51" width="7.2187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21875" bestFit="1" customWidth="1"/>
    <col min="8" max="8" width="12" bestFit="1" customWidth="1"/>
    <col min="9" max="9" width="76" bestFit="1" customWidth="1"/>
    <col min="10" max="10" width="80.88671875" bestFit="1" customWidth="1"/>
    <col min="11" max="11" width="40.77734375" bestFit="1" customWidth="1"/>
    <col min="12" max="12" width="18.6640625" bestFit="1" customWidth="1"/>
    <col min="13" max="13" width="44.21875" bestFit="1" customWidth="1"/>
    <col min="14" max="14" width="17" bestFit="1" customWidth="1"/>
    <col min="15" max="15" width="30.109375" bestFit="1" customWidth="1"/>
    <col min="16" max="16" width="35.2187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77734375" bestFit="1" customWidth="1"/>
    <col min="23" max="23" width="16.2187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7773437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7773437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540</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3">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6114</v>
      </c>
      <c r="AL3" t="s">
        <v>5292</v>
      </c>
      <c r="AM3" t="s">
        <v>338</v>
      </c>
      <c r="AN3" t="s">
        <v>339</v>
      </c>
      <c r="AO3" t="s">
        <v>334</v>
      </c>
      <c r="AP3" t="s">
        <v>338</v>
      </c>
      <c r="AQ3" t="s">
        <v>313</v>
      </c>
      <c r="AR3" s="32"/>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3">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6114</v>
      </c>
      <c r="AL6" t="s">
        <v>5292</v>
      </c>
      <c r="AM6" t="s">
        <v>368</v>
      </c>
      <c r="AN6" t="s">
        <v>369</v>
      </c>
      <c r="AO6" t="s">
        <v>34</v>
      </c>
      <c r="AP6" t="s">
        <v>370</v>
      </c>
      <c r="AQ6" t="s">
        <v>313</v>
      </c>
      <c r="AR6" s="32"/>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6114</v>
      </c>
      <c r="AL7" t="s">
        <v>5296</v>
      </c>
      <c r="AM7" t="s">
        <v>380</v>
      </c>
      <c r="AN7" t="s">
        <v>381</v>
      </c>
      <c r="AO7" t="s">
        <v>34</v>
      </c>
      <c r="AP7" t="s">
        <v>361</v>
      </c>
      <c r="AQ7" t="s">
        <v>313</v>
      </c>
      <c r="AR7" s="32"/>
      <c r="AT7" t="s">
        <v>313</v>
      </c>
      <c r="AU7" t="s">
        <v>313</v>
      </c>
      <c r="AV7" t="s">
        <v>313</v>
      </c>
      <c r="AW7" t="s">
        <v>313</v>
      </c>
      <c r="AX7">
        <v>1</v>
      </c>
    </row>
    <row r="8" spans="1:50" x14ac:dyDescent="0.3">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6114</v>
      </c>
      <c r="AL8" t="s">
        <v>390</v>
      </c>
      <c r="AM8" t="s">
        <v>313</v>
      </c>
      <c r="AN8" t="s">
        <v>313</v>
      </c>
      <c r="AO8" t="s">
        <v>40</v>
      </c>
      <c r="AP8" t="s">
        <v>313</v>
      </c>
      <c r="AQ8" t="s">
        <v>313</v>
      </c>
      <c r="AR8" s="32"/>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6115</v>
      </c>
      <c r="AL10" t="s">
        <v>313</v>
      </c>
      <c r="AM10" t="s">
        <v>313</v>
      </c>
      <c r="AN10" t="s">
        <v>313</v>
      </c>
      <c r="AO10" t="s">
        <v>34</v>
      </c>
      <c r="AP10" t="s">
        <v>408</v>
      </c>
      <c r="AQ10" t="s">
        <v>313</v>
      </c>
      <c r="AR10" s="32"/>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6114</v>
      </c>
      <c r="AL15" t="s">
        <v>5301</v>
      </c>
      <c r="AM15" t="s">
        <v>313</v>
      </c>
      <c r="AN15" t="s">
        <v>428</v>
      </c>
      <c r="AO15" t="s">
        <v>313</v>
      </c>
      <c r="AP15" t="s">
        <v>443</v>
      </c>
      <c r="AQ15" t="s">
        <v>430</v>
      </c>
      <c r="AR15" s="32"/>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6114</v>
      </c>
      <c r="AL16" t="s">
        <v>5292</v>
      </c>
      <c r="AM16" t="s">
        <v>450</v>
      </c>
      <c r="AN16" t="s">
        <v>451</v>
      </c>
      <c r="AO16" t="s">
        <v>34</v>
      </c>
      <c r="AP16" t="s">
        <v>451</v>
      </c>
      <c r="AQ16" t="s">
        <v>313</v>
      </c>
      <c r="AR16" s="32"/>
      <c r="AT16" t="s">
        <v>313</v>
      </c>
      <c r="AU16" t="s">
        <v>313</v>
      </c>
      <c r="AV16" t="s">
        <v>313</v>
      </c>
      <c r="AW16" t="s">
        <v>313</v>
      </c>
      <c r="AX16">
        <v>1</v>
      </c>
    </row>
    <row r="17" spans="1:50" x14ac:dyDescent="0.3">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6114</v>
      </c>
      <c r="AL20" t="s">
        <v>5292</v>
      </c>
      <c r="AM20" t="s">
        <v>485</v>
      </c>
      <c r="AN20" t="s">
        <v>486</v>
      </c>
      <c r="AO20" t="s">
        <v>34</v>
      </c>
      <c r="AP20" t="s">
        <v>487</v>
      </c>
      <c r="AQ20" t="s">
        <v>313</v>
      </c>
      <c r="AR20" s="32"/>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6114</v>
      </c>
      <c r="AL21" t="s">
        <v>5292</v>
      </c>
      <c r="AM21" t="s">
        <v>485</v>
      </c>
      <c r="AN21" t="s">
        <v>486</v>
      </c>
      <c r="AO21" t="s">
        <v>34</v>
      </c>
      <c r="AP21" t="s">
        <v>487</v>
      </c>
      <c r="AQ21" t="s">
        <v>313</v>
      </c>
      <c r="AR21" s="32"/>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6116</v>
      </c>
      <c r="AL25" t="s">
        <v>5305</v>
      </c>
      <c r="AM25" t="s">
        <v>313</v>
      </c>
      <c r="AN25" t="s">
        <v>339</v>
      </c>
      <c r="AO25" t="s">
        <v>313</v>
      </c>
      <c r="AP25" t="s">
        <v>338</v>
      </c>
      <c r="AQ25" t="s">
        <v>313</v>
      </c>
      <c r="AR25" s="32"/>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6116</v>
      </c>
      <c r="AL26" t="s">
        <v>5305</v>
      </c>
      <c r="AM26" t="s">
        <v>313</v>
      </c>
      <c r="AN26" t="s">
        <v>339</v>
      </c>
      <c r="AO26" t="s">
        <v>313</v>
      </c>
      <c r="AP26" t="s">
        <v>338</v>
      </c>
      <c r="AQ26" t="s">
        <v>313</v>
      </c>
      <c r="AR26" s="32"/>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6114</v>
      </c>
      <c r="AL27" t="s">
        <v>5306</v>
      </c>
      <c r="AM27" t="s">
        <v>313</v>
      </c>
      <c r="AN27" t="s">
        <v>526</v>
      </c>
      <c r="AO27" t="s">
        <v>313</v>
      </c>
      <c r="AP27" t="s">
        <v>313</v>
      </c>
      <c r="AQ27" t="s">
        <v>313</v>
      </c>
      <c r="AR27" s="32"/>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3">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6116</v>
      </c>
      <c r="AL35" t="s">
        <v>5312</v>
      </c>
      <c r="AM35" t="s">
        <v>313</v>
      </c>
      <c r="AN35" t="s">
        <v>570</v>
      </c>
      <c r="AO35" t="s">
        <v>313</v>
      </c>
      <c r="AP35" t="s">
        <v>558</v>
      </c>
      <c r="AQ35" t="s">
        <v>570</v>
      </c>
      <c r="AR35" s="32"/>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6114</v>
      </c>
      <c r="AL36" t="s">
        <v>5313</v>
      </c>
      <c r="AM36" t="s">
        <v>313</v>
      </c>
      <c r="AN36" t="s">
        <v>576</v>
      </c>
      <c r="AO36" t="s">
        <v>313</v>
      </c>
      <c r="AP36" t="s">
        <v>313</v>
      </c>
      <c r="AQ36" t="s">
        <v>313</v>
      </c>
      <c r="AR36" s="32"/>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6114</v>
      </c>
      <c r="AL37" t="s">
        <v>5314</v>
      </c>
      <c r="AM37" t="s">
        <v>313</v>
      </c>
      <c r="AN37" t="s">
        <v>582</v>
      </c>
      <c r="AO37" t="s">
        <v>313</v>
      </c>
      <c r="AP37" t="s">
        <v>570</v>
      </c>
      <c r="AQ37" t="s">
        <v>313</v>
      </c>
      <c r="AR37" s="32"/>
      <c r="AT37" t="s">
        <v>313</v>
      </c>
      <c r="AU37" t="s">
        <v>313</v>
      </c>
      <c r="AV37" t="s">
        <v>313</v>
      </c>
      <c r="AW37" t="s">
        <v>313</v>
      </c>
      <c r="AX37">
        <v>1</v>
      </c>
    </row>
    <row r="38" spans="1:50" x14ac:dyDescent="0.3">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3">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3">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3">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6114</v>
      </c>
      <c r="AL43" t="s">
        <v>313</v>
      </c>
      <c r="AM43" t="s">
        <v>313</v>
      </c>
      <c r="AN43" t="s">
        <v>313</v>
      </c>
      <c r="AO43" t="s">
        <v>313</v>
      </c>
      <c r="AP43" t="s">
        <v>500</v>
      </c>
      <c r="AQ43" t="s">
        <v>313</v>
      </c>
      <c r="AR43" s="32"/>
      <c r="AT43" t="s">
        <v>313</v>
      </c>
      <c r="AU43" t="s">
        <v>313</v>
      </c>
      <c r="AV43" t="s">
        <v>313</v>
      </c>
      <c r="AW43" t="s">
        <v>313</v>
      </c>
      <c r="AX43">
        <v>1</v>
      </c>
    </row>
    <row r="44" spans="1:50" x14ac:dyDescent="0.3">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6114</v>
      </c>
      <c r="AL47" t="s">
        <v>649</v>
      </c>
      <c r="AM47" t="s">
        <v>313</v>
      </c>
      <c r="AN47" t="s">
        <v>650</v>
      </c>
      <c r="AO47" t="s">
        <v>40</v>
      </c>
      <c r="AP47" t="s">
        <v>650</v>
      </c>
      <c r="AQ47" t="s">
        <v>313</v>
      </c>
      <c r="AR47" s="32"/>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6117</v>
      </c>
      <c r="AL48" t="s">
        <v>313</v>
      </c>
      <c r="AM48" t="s">
        <v>657</v>
      </c>
      <c r="AN48" t="s">
        <v>500</v>
      </c>
      <c r="AO48" t="s">
        <v>334</v>
      </c>
      <c r="AP48" t="s">
        <v>658</v>
      </c>
      <c r="AQ48" t="s">
        <v>313</v>
      </c>
      <c r="AR48" s="32"/>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6114</v>
      </c>
      <c r="AL49" t="s">
        <v>5328</v>
      </c>
      <c r="AM49" t="s">
        <v>667</v>
      </c>
      <c r="AN49" t="s">
        <v>313</v>
      </c>
      <c r="AO49" t="s">
        <v>334</v>
      </c>
      <c r="AP49" t="s">
        <v>668</v>
      </c>
      <c r="AQ49" t="s">
        <v>313</v>
      </c>
      <c r="AR49" s="32"/>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6114</v>
      </c>
      <c r="AL51" t="s">
        <v>5329</v>
      </c>
      <c r="AM51" t="s">
        <v>681</v>
      </c>
      <c r="AN51" t="s">
        <v>682</v>
      </c>
      <c r="AO51" t="s">
        <v>334</v>
      </c>
      <c r="AP51" t="s">
        <v>683</v>
      </c>
      <c r="AQ51" t="s">
        <v>313</v>
      </c>
      <c r="AR51" s="32"/>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6114</v>
      </c>
      <c r="AL52" t="s">
        <v>5330</v>
      </c>
      <c r="AM52" t="s">
        <v>691</v>
      </c>
      <c r="AN52" t="s">
        <v>313</v>
      </c>
      <c r="AO52" t="s">
        <v>334</v>
      </c>
      <c r="AP52" t="s">
        <v>692</v>
      </c>
      <c r="AQ52" t="s">
        <v>313</v>
      </c>
      <c r="AR52" s="32"/>
      <c r="AT52" t="s">
        <v>313</v>
      </c>
      <c r="AU52" t="s">
        <v>313</v>
      </c>
      <c r="AV52" t="s">
        <v>313</v>
      </c>
      <c r="AW52" t="s">
        <v>313</v>
      </c>
      <c r="AX52">
        <v>1</v>
      </c>
    </row>
    <row r="53" spans="1:50" x14ac:dyDescent="0.3">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6116</v>
      </c>
      <c r="AL53" t="s">
        <v>5333</v>
      </c>
      <c r="AM53" t="s">
        <v>313</v>
      </c>
      <c r="AN53" t="s">
        <v>682</v>
      </c>
      <c r="AO53" t="s">
        <v>313</v>
      </c>
      <c r="AP53" t="s">
        <v>698</v>
      </c>
      <c r="AQ53" t="s">
        <v>313</v>
      </c>
      <c r="AR53" s="32"/>
      <c r="AT53" t="s">
        <v>313</v>
      </c>
      <c r="AU53" t="s">
        <v>313</v>
      </c>
      <c r="AV53" t="s">
        <v>313</v>
      </c>
      <c r="AW53" t="s">
        <v>313</v>
      </c>
      <c r="AX53">
        <v>1</v>
      </c>
    </row>
    <row r="54" spans="1:50" x14ac:dyDescent="0.3">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6115</v>
      </c>
      <c r="AL54" t="s">
        <v>5336</v>
      </c>
      <c r="AM54" t="s">
        <v>313</v>
      </c>
      <c r="AN54" t="s">
        <v>704</v>
      </c>
      <c r="AO54" t="s">
        <v>313</v>
      </c>
      <c r="AP54" t="s">
        <v>705</v>
      </c>
      <c r="AQ54" t="s">
        <v>704</v>
      </c>
      <c r="AR54" s="32"/>
      <c r="AT54" t="s">
        <v>313</v>
      </c>
      <c r="AU54" t="s">
        <v>313</v>
      </c>
      <c r="AV54" t="s">
        <v>313</v>
      </c>
      <c r="AW54" t="s">
        <v>313</v>
      </c>
      <c r="AX54">
        <v>1</v>
      </c>
    </row>
    <row r="55" spans="1:50" x14ac:dyDescent="0.3">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6114</v>
      </c>
      <c r="AL56" t="s">
        <v>5338</v>
      </c>
      <c r="AM56" t="s">
        <v>313</v>
      </c>
      <c r="AN56" t="s">
        <v>313</v>
      </c>
      <c r="AO56" t="s">
        <v>313</v>
      </c>
      <c r="AP56" t="s">
        <v>704</v>
      </c>
      <c r="AQ56" t="s">
        <v>313</v>
      </c>
      <c r="AR56" s="32"/>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3">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6115</v>
      </c>
      <c r="AL58" t="s">
        <v>5336</v>
      </c>
      <c r="AM58" t="s">
        <v>313</v>
      </c>
      <c r="AN58" t="s">
        <v>313</v>
      </c>
      <c r="AO58" t="s">
        <v>313</v>
      </c>
      <c r="AP58" t="s">
        <v>313</v>
      </c>
      <c r="AQ58" t="s">
        <v>313</v>
      </c>
      <c r="AR58" s="32"/>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6115</v>
      </c>
      <c r="AL59" t="s">
        <v>313</v>
      </c>
      <c r="AM59" t="s">
        <v>313</v>
      </c>
      <c r="AN59" t="s">
        <v>724</v>
      </c>
      <c r="AO59" t="s">
        <v>313</v>
      </c>
      <c r="AP59" t="s">
        <v>724</v>
      </c>
      <c r="AQ59" t="s">
        <v>313</v>
      </c>
      <c r="AR59" s="32"/>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6115</v>
      </c>
      <c r="AL61" t="s">
        <v>313</v>
      </c>
      <c r="AM61" t="s">
        <v>313</v>
      </c>
      <c r="AN61" t="s">
        <v>724</v>
      </c>
      <c r="AO61" t="s">
        <v>40</v>
      </c>
      <c r="AP61" t="s">
        <v>724</v>
      </c>
      <c r="AQ61" t="s">
        <v>313</v>
      </c>
      <c r="AR61" s="32"/>
      <c r="AT61" t="s">
        <v>313</v>
      </c>
      <c r="AU61" t="s">
        <v>313</v>
      </c>
      <c r="AV61" t="s">
        <v>313</v>
      </c>
      <c r="AW61" t="s">
        <v>313</v>
      </c>
      <c r="AX61">
        <v>1</v>
      </c>
    </row>
    <row r="62" spans="1:50" x14ac:dyDescent="0.3">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6115</v>
      </c>
      <c r="AL62" t="s">
        <v>313</v>
      </c>
      <c r="AM62" t="s">
        <v>313</v>
      </c>
      <c r="AN62" t="s">
        <v>724</v>
      </c>
      <c r="AO62" t="s">
        <v>313</v>
      </c>
      <c r="AP62" t="s">
        <v>724</v>
      </c>
      <c r="AQ62" t="s">
        <v>313</v>
      </c>
      <c r="AR62" s="32"/>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6115</v>
      </c>
      <c r="AL63" t="s">
        <v>313</v>
      </c>
      <c r="AM63" t="s">
        <v>313</v>
      </c>
      <c r="AN63" t="s">
        <v>724</v>
      </c>
      <c r="AO63" t="s">
        <v>313</v>
      </c>
      <c r="AP63" t="s">
        <v>724</v>
      </c>
      <c r="AQ63" t="s">
        <v>313</v>
      </c>
      <c r="AR63" s="32"/>
      <c r="AT63" t="s">
        <v>313</v>
      </c>
      <c r="AU63" t="s">
        <v>313</v>
      </c>
      <c r="AV63" t="s">
        <v>313</v>
      </c>
      <c r="AW63" t="s">
        <v>313</v>
      </c>
      <c r="AX63">
        <v>1</v>
      </c>
    </row>
    <row r="64" spans="1:50" x14ac:dyDescent="0.3">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6115</v>
      </c>
      <c r="AL64" t="s">
        <v>313</v>
      </c>
      <c r="AM64" t="s">
        <v>313</v>
      </c>
      <c r="AN64" t="s">
        <v>724</v>
      </c>
      <c r="AO64" t="s">
        <v>313</v>
      </c>
      <c r="AP64" t="s">
        <v>313</v>
      </c>
      <c r="AQ64" t="s">
        <v>724</v>
      </c>
      <c r="AR64" s="32"/>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6118</v>
      </c>
      <c r="AL66" t="s">
        <v>313</v>
      </c>
      <c r="AM66" t="s">
        <v>764</v>
      </c>
      <c r="AN66" t="s">
        <v>313</v>
      </c>
      <c r="AO66" t="s">
        <v>334</v>
      </c>
      <c r="AP66" t="s">
        <v>765</v>
      </c>
      <c r="AQ66" t="s">
        <v>313</v>
      </c>
      <c r="AR66" s="32"/>
      <c r="AT66" t="s">
        <v>313</v>
      </c>
      <c r="AU66" t="s">
        <v>313</v>
      </c>
      <c r="AV66" t="s">
        <v>313</v>
      </c>
      <c r="AW66" t="s">
        <v>313</v>
      </c>
      <c r="AX66">
        <v>1</v>
      </c>
    </row>
    <row r="67" spans="1:50" x14ac:dyDescent="0.3">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6114</v>
      </c>
      <c r="AL67" t="s">
        <v>5343</v>
      </c>
      <c r="AM67" t="s">
        <v>313</v>
      </c>
      <c r="AN67" t="s">
        <v>576</v>
      </c>
      <c r="AO67" t="s">
        <v>313</v>
      </c>
      <c r="AP67" t="s">
        <v>313</v>
      </c>
      <c r="AQ67" t="s">
        <v>313</v>
      </c>
      <c r="AR67" s="32"/>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3">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6114</v>
      </c>
      <c r="AL74" t="s">
        <v>5347</v>
      </c>
      <c r="AM74" t="s">
        <v>313</v>
      </c>
      <c r="AN74" t="s">
        <v>313</v>
      </c>
      <c r="AO74" t="s">
        <v>313</v>
      </c>
      <c r="AP74" t="s">
        <v>799</v>
      </c>
      <c r="AQ74" t="s">
        <v>313</v>
      </c>
      <c r="AR74" s="32"/>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3">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3">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6114</v>
      </c>
      <c r="AL77" t="s">
        <v>812</v>
      </c>
      <c r="AM77" t="s">
        <v>313</v>
      </c>
      <c r="AN77" t="s">
        <v>313</v>
      </c>
      <c r="AO77" t="s">
        <v>313</v>
      </c>
      <c r="AP77" t="s">
        <v>799</v>
      </c>
      <c r="AQ77" t="s">
        <v>313</v>
      </c>
      <c r="AR77" s="32"/>
      <c r="AT77" t="s">
        <v>313</v>
      </c>
      <c r="AU77" t="s">
        <v>313</v>
      </c>
      <c r="AV77" t="s">
        <v>313</v>
      </c>
      <c r="AW77" t="s">
        <v>313</v>
      </c>
      <c r="AX77">
        <v>1</v>
      </c>
    </row>
    <row r="78" spans="1:50" x14ac:dyDescent="0.3">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6115</v>
      </c>
      <c r="AL79" t="s">
        <v>313</v>
      </c>
      <c r="AM79" t="s">
        <v>313</v>
      </c>
      <c r="AN79" t="s">
        <v>823</v>
      </c>
      <c r="AO79" t="s">
        <v>313</v>
      </c>
      <c r="AP79" t="s">
        <v>823</v>
      </c>
      <c r="AQ79" t="s">
        <v>313</v>
      </c>
      <c r="AR79" s="32"/>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6115</v>
      </c>
      <c r="AL80" t="s">
        <v>313</v>
      </c>
      <c r="AM80" t="s">
        <v>313</v>
      </c>
      <c r="AN80" t="s">
        <v>829</v>
      </c>
      <c r="AO80" t="s">
        <v>313</v>
      </c>
      <c r="AP80" t="s">
        <v>830</v>
      </c>
      <c r="AQ80" t="s">
        <v>313</v>
      </c>
      <c r="AR80" s="32"/>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3">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6114</v>
      </c>
      <c r="AL82" t="s">
        <v>5358</v>
      </c>
      <c r="AM82" t="s">
        <v>313</v>
      </c>
      <c r="AN82" t="s">
        <v>841</v>
      </c>
      <c r="AO82" t="s">
        <v>313</v>
      </c>
      <c r="AP82" t="s">
        <v>842</v>
      </c>
      <c r="AQ82" t="s">
        <v>313</v>
      </c>
      <c r="AR82" s="32"/>
      <c r="AT82" t="s">
        <v>313</v>
      </c>
      <c r="AU82" t="s">
        <v>313</v>
      </c>
      <c r="AV82" t="s">
        <v>313</v>
      </c>
      <c r="AW82" t="s">
        <v>313</v>
      </c>
      <c r="AX82">
        <v>1</v>
      </c>
    </row>
    <row r="83" spans="1:50" x14ac:dyDescent="0.3">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6119</v>
      </c>
      <c r="AL83" t="s">
        <v>850</v>
      </c>
      <c r="AM83" t="s">
        <v>851</v>
      </c>
      <c r="AN83" t="s">
        <v>313</v>
      </c>
      <c r="AO83" t="s">
        <v>334</v>
      </c>
      <c r="AP83" t="s">
        <v>852</v>
      </c>
      <c r="AQ83" t="s">
        <v>313</v>
      </c>
      <c r="AR83" s="32"/>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6115</v>
      </c>
      <c r="AL84" t="s">
        <v>313</v>
      </c>
      <c r="AM84" t="s">
        <v>858</v>
      </c>
      <c r="AN84" t="s">
        <v>313</v>
      </c>
      <c r="AO84" t="s">
        <v>334</v>
      </c>
      <c r="AP84" t="s">
        <v>859</v>
      </c>
      <c r="AQ84" t="s">
        <v>313</v>
      </c>
      <c r="AR84" s="32"/>
      <c r="AT84" t="s">
        <v>313</v>
      </c>
      <c r="AU84" t="s">
        <v>313</v>
      </c>
      <c r="AV84" t="s">
        <v>313</v>
      </c>
      <c r="AW84" t="s">
        <v>313</v>
      </c>
      <c r="AX84">
        <v>1</v>
      </c>
    </row>
    <row r="85" spans="1:50" x14ac:dyDescent="0.3">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6115</v>
      </c>
      <c r="AL86" t="s">
        <v>872</v>
      </c>
      <c r="AM86" t="s">
        <v>313</v>
      </c>
      <c r="AN86" t="s">
        <v>865</v>
      </c>
      <c r="AO86" t="s">
        <v>313</v>
      </c>
      <c r="AP86" t="s">
        <v>873</v>
      </c>
      <c r="AQ86" t="s">
        <v>313</v>
      </c>
      <c r="AR86" s="32"/>
      <c r="AT86" t="s">
        <v>313</v>
      </c>
      <c r="AU86" t="s">
        <v>313</v>
      </c>
      <c r="AV86" t="s">
        <v>313</v>
      </c>
      <c r="AW86" t="s">
        <v>313</v>
      </c>
      <c r="AX86">
        <v>1</v>
      </c>
    </row>
    <row r="87" spans="1:50" x14ac:dyDescent="0.3">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6115</v>
      </c>
      <c r="AL87" t="s">
        <v>879</v>
      </c>
      <c r="AM87" t="s">
        <v>313</v>
      </c>
      <c r="AN87" t="s">
        <v>880</v>
      </c>
      <c r="AO87" t="s">
        <v>313</v>
      </c>
      <c r="AP87" t="s">
        <v>873</v>
      </c>
      <c r="AQ87" t="s">
        <v>313</v>
      </c>
      <c r="AR87" s="32"/>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6115</v>
      </c>
      <c r="AL88" t="s">
        <v>879</v>
      </c>
      <c r="AM88" t="s">
        <v>313</v>
      </c>
      <c r="AN88" t="s">
        <v>880</v>
      </c>
      <c r="AO88" t="s">
        <v>313</v>
      </c>
      <c r="AP88" t="s">
        <v>873</v>
      </c>
      <c r="AQ88" t="s">
        <v>313</v>
      </c>
      <c r="AR88" s="32"/>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6114</v>
      </c>
      <c r="AL89" t="s">
        <v>5365</v>
      </c>
      <c r="AM89" t="s">
        <v>313</v>
      </c>
      <c r="AN89" t="s">
        <v>889</v>
      </c>
      <c r="AO89" t="s">
        <v>313</v>
      </c>
      <c r="AP89" t="s">
        <v>842</v>
      </c>
      <c r="AQ89" t="s">
        <v>313</v>
      </c>
      <c r="AR89" s="32"/>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6120</v>
      </c>
      <c r="AL90" t="s">
        <v>313</v>
      </c>
      <c r="AM90" t="s">
        <v>313</v>
      </c>
      <c r="AN90" t="s">
        <v>313</v>
      </c>
      <c r="AO90" t="s">
        <v>40</v>
      </c>
      <c r="AP90" t="s">
        <v>896</v>
      </c>
      <c r="AQ90" t="s">
        <v>313</v>
      </c>
      <c r="AR90" s="32"/>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3">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6114</v>
      </c>
      <c r="AL95" t="s">
        <v>313</v>
      </c>
      <c r="AM95" t="s">
        <v>313</v>
      </c>
      <c r="AN95" t="s">
        <v>313</v>
      </c>
      <c r="AO95" t="s">
        <v>40</v>
      </c>
      <c r="AP95" t="s">
        <v>915</v>
      </c>
      <c r="AQ95" t="s">
        <v>313</v>
      </c>
      <c r="AR95" s="32"/>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6118</v>
      </c>
      <c r="AL97" t="s">
        <v>313</v>
      </c>
      <c r="AM97" t="s">
        <v>313</v>
      </c>
      <c r="AN97" t="s">
        <v>313</v>
      </c>
      <c r="AO97" t="s">
        <v>313</v>
      </c>
      <c r="AP97" t="s">
        <v>896</v>
      </c>
      <c r="AQ97" t="s">
        <v>313</v>
      </c>
      <c r="AR97" s="32"/>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6114</v>
      </c>
      <c r="AL98" t="s">
        <v>313</v>
      </c>
      <c r="AM98" t="s">
        <v>313</v>
      </c>
      <c r="AN98" t="s">
        <v>313</v>
      </c>
      <c r="AO98" t="s">
        <v>313</v>
      </c>
      <c r="AP98" t="s">
        <v>915</v>
      </c>
      <c r="AQ98" t="s">
        <v>313</v>
      </c>
      <c r="AR98" s="32"/>
      <c r="AT98" t="s">
        <v>313</v>
      </c>
      <c r="AU98" t="s">
        <v>313</v>
      </c>
      <c r="AV98" t="s">
        <v>313</v>
      </c>
      <c r="AW98" t="s">
        <v>313</v>
      </c>
      <c r="AX98">
        <v>1</v>
      </c>
    </row>
    <row r="99" spans="1:50" x14ac:dyDescent="0.3">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6116</v>
      </c>
      <c r="AL100" t="s">
        <v>313</v>
      </c>
      <c r="AM100" t="s">
        <v>313</v>
      </c>
      <c r="AN100" t="s">
        <v>915</v>
      </c>
      <c r="AO100" t="s">
        <v>40</v>
      </c>
      <c r="AP100" t="s">
        <v>915</v>
      </c>
      <c r="AQ100" t="s">
        <v>313</v>
      </c>
      <c r="AR100" s="32"/>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6115</v>
      </c>
      <c r="AL101" t="s">
        <v>313</v>
      </c>
      <c r="AM101" t="s">
        <v>313</v>
      </c>
      <c r="AN101" t="s">
        <v>915</v>
      </c>
      <c r="AO101" t="s">
        <v>40</v>
      </c>
      <c r="AP101" t="s">
        <v>915</v>
      </c>
      <c r="AQ101" t="s">
        <v>313</v>
      </c>
      <c r="AR101" s="32"/>
      <c r="AT101" t="s">
        <v>313</v>
      </c>
      <c r="AU101" t="s">
        <v>313</v>
      </c>
      <c r="AV101" t="s">
        <v>313</v>
      </c>
      <c r="AW101" t="s">
        <v>313</v>
      </c>
      <c r="AX101">
        <v>1</v>
      </c>
    </row>
    <row r="102" spans="1:50" x14ac:dyDescent="0.3">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6114</v>
      </c>
      <c r="AL102" t="s">
        <v>313</v>
      </c>
      <c r="AM102" t="s">
        <v>313</v>
      </c>
      <c r="AN102" t="s">
        <v>313</v>
      </c>
      <c r="AO102" t="s">
        <v>40</v>
      </c>
      <c r="AP102" t="s">
        <v>945</v>
      </c>
      <c r="AQ102" t="s">
        <v>313</v>
      </c>
      <c r="AR102" s="32"/>
      <c r="AT102" t="s">
        <v>313</v>
      </c>
      <c r="AU102" t="s">
        <v>313</v>
      </c>
      <c r="AV102" t="s">
        <v>313</v>
      </c>
      <c r="AW102" t="s">
        <v>313</v>
      </c>
      <c r="AX102">
        <v>1</v>
      </c>
    </row>
    <row r="103" spans="1:50" x14ac:dyDescent="0.3">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6115</v>
      </c>
      <c r="AL103" t="s">
        <v>313</v>
      </c>
      <c r="AM103" t="s">
        <v>313</v>
      </c>
      <c r="AN103" t="s">
        <v>313</v>
      </c>
      <c r="AO103" t="s">
        <v>40</v>
      </c>
      <c r="AP103" t="s">
        <v>945</v>
      </c>
      <c r="AQ103" t="s">
        <v>313</v>
      </c>
      <c r="AR103" s="32"/>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6115</v>
      </c>
      <c r="AL104" t="s">
        <v>879</v>
      </c>
      <c r="AM104" t="s">
        <v>313</v>
      </c>
      <c r="AN104" t="s">
        <v>880</v>
      </c>
      <c r="AO104" t="s">
        <v>313</v>
      </c>
      <c r="AP104" t="s">
        <v>873</v>
      </c>
      <c r="AQ104" t="s">
        <v>313</v>
      </c>
      <c r="AR104" s="32"/>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6114</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3">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6114</v>
      </c>
      <c r="AL108" t="s">
        <v>5378</v>
      </c>
      <c r="AM108" t="s">
        <v>313</v>
      </c>
      <c r="AN108" t="s">
        <v>313</v>
      </c>
      <c r="AO108" t="s">
        <v>313</v>
      </c>
      <c r="AP108" t="s">
        <v>313</v>
      </c>
      <c r="AQ108" t="s">
        <v>313</v>
      </c>
      <c r="AR108" s="32"/>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3">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6114</v>
      </c>
      <c r="AL110" t="s">
        <v>5380</v>
      </c>
      <c r="AM110" t="s">
        <v>313</v>
      </c>
      <c r="AN110" t="s">
        <v>313</v>
      </c>
      <c r="AO110" t="s">
        <v>313</v>
      </c>
      <c r="AP110" t="s">
        <v>799</v>
      </c>
      <c r="AQ110" t="s">
        <v>313</v>
      </c>
      <c r="AR110" s="32"/>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6115</v>
      </c>
      <c r="AL111" t="s">
        <v>313</v>
      </c>
      <c r="AM111" t="s">
        <v>313</v>
      </c>
      <c r="AN111" t="s">
        <v>987</v>
      </c>
      <c r="AO111" t="s">
        <v>45</v>
      </c>
      <c r="AP111" t="s">
        <v>988</v>
      </c>
      <c r="AQ111" t="s">
        <v>989</v>
      </c>
      <c r="AR111" s="32"/>
      <c r="AT111" t="s">
        <v>313</v>
      </c>
      <c r="AU111" t="s">
        <v>313</v>
      </c>
      <c r="AV111" t="s">
        <v>313</v>
      </c>
      <c r="AW111" t="s">
        <v>313</v>
      </c>
      <c r="AX111">
        <v>1</v>
      </c>
    </row>
    <row r="112" spans="1:50" x14ac:dyDescent="0.3">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6118</v>
      </c>
      <c r="AL113" t="s">
        <v>5381</v>
      </c>
      <c r="AM113" t="s">
        <v>313</v>
      </c>
      <c r="AN113" t="s">
        <v>313</v>
      </c>
      <c r="AO113" t="s">
        <v>20</v>
      </c>
      <c r="AP113" t="s">
        <v>313</v>
      </c>
      <c r="AQ113" t="s">
        <v>313</v>
      </c>
      <c r="AR113" s="32"/>
      <c r="AT113" t="s">
        <v>313</v>
      </c>
      <c r="AU113" t="s">
        <v>313</v>
      </c>
      <c r="AV113" t="s">
        <v>313</v>
      </c>
      <c r="AW113" t="s">
        <v>313</v>
      </c>
      <c r="AX113">
        <v>1</v>
      </c>
    </row>
    <row r="114" spans="1:50" x14ac:dyDescent="0.3">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3">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6114</v>
      </c>
      <c r="AL115" t="s">
        <v>5365</v>
      </c>
      <c r="AM115" t="s">
        <v>313</v>
      </c>
      <c r="AN115" t="s">
        <v>889</v>
      </c>
      <c r="AO115" t="s">
        <v>313</v>
      </c>
      <c r="AP115" t="s">
        <v>842</v>
      </c>
      <c r="AQ115" t="s">
        <v>313</v>
      </c>
      <c r="AR115" s="32"/>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6116</v>
      </c>
      <c r="AL119" t="s">
        <v>313</v>
      </c>
      <c r="AM119" t="s">
        <v>313</v>
      </c>
      <c r="AN119" t="s">
        <v>1023</v>
      </c>
      <c r="AO119" t="s">
        <v>40</v>
      </c>
      <c r="AP119" t="s">
        <v>1024</v>
      </c>
      <c r="AQ119" t="s">
        <v>1025</v>
      </c>
      <c r="AR119" s="32"/>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6114</v>
      </c>
      <c r="AL123" t="s">
        <v>5292</v>
      </c>
      <c r="AM123" t="s">
        <v>313</v>
      </c>
      <c r="AN123" t="s">
        <v>1045</v>
      </c>
      <c r="AO123" t="s">
        <v>313</v>
      </c>
      <c r="AP123" t="s">
        <v>1046</v>
      </c>
      <c r="AQ123" t="s">
        <v>313</v>
      </c>
      <c r="AR123" s="32"/>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6114</v>
      </c>
      <c r="AL124" t="s">
        <v>5292</v>
      </c>
      <c r="AM124" t="s">
        <v>313</v>
      </c>
      <c r="AN124" t="s">
        <v>1045</v>
      </c>
      <c r="AO124" t="s">
        <v>313</v>
      </c>
      <c r="AP124" t="s">
        <v>1046</v>
      </c>
      <c r="AQ124" t="s">
        <v>313</v>
      </c>
      <c r="AR124" s="32"/>
      <c r="AT124" t="s">
        <v>313</v>
      </c>
      <c r="AU124" t="s">
        <v>313</v>
      </c>
      <c r="AV124" t="s">
        <v>313</v>
      </c>
      <c r="AW124" t="s">
        <v>313</v>
      </c>
      <c r="AX124">
        <v>1</v>
      </c>
    </row>
    <row r="125" spans="1:50" x14ac:dyDescent="0.3">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3">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3">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6114</v>
      </c>
      <c r="AL128" t="s">
        <v>1067</v>
      </c>
      <c r="AM128" t="s">
        <v>313</v>
      </c>
      <c r="AN128" t="s">
        <v>1059</v>
      </c>
      <c r="AO128" t="s">
        <v>313</v>
      </c>
      <c r="AP128" t="s">
        <v>1062</v>
      </c>
      <c r="AQ128" t="s">
        <v>313</v>
      </c>
      <c r="AR128" s="32"/>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6115</v>
      </c>
      <c r="AL130" t="s">
        <v>313</v>
      </c>
      <c r="AM130" t="s">
        <v>313</v>
      </c>
      <c r="AN130" t="s">
        <v>911</v>
      </c>
      <c r="AO130" t="s">
        <v>40</v>
      </c>
      <c r="AP130" t="s">
        <v>1077</v>
      </c>
      <c r="AQ130" t="s">
        <v>313</v>
      </c>
      <c r="AR130" s="32"/>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6118</v>
      </c>
      <c r="AL131" t="s">
        <v>313</v>
      </c>
      <c r="AM131" t="s">
        <v>313</v>
      </c>
      <c r="AN131" t="s">
        <v>313</v>
      </c>
      <c r="AO131" t="s">
        <v>40</v>
      </c>
      <c r="AP131" t="s">
        <v>1080</v>
      </c>
      <c r="AQ131" t="s">
        <v>313</v>
      </c>
      <c r="AR131" s="32"/>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6114</v>
      </c>
      <c r="AL133" t="s">
        <v>1067</v>
      </c>
      <c r="AM133" t="s">
        <v>1062</v>
      </c>
      <c r="AN133" t="s">
        <v>1062</v>
      </c>
      <c r="AO133" t="s">
        <v>313</v>
      </c>
      <c r="AP133" t="s">
        <v>1062</v>
      </c>
      <c r="AQ133" t="s">
        <v>313</v>
      </c>
      <c r="AR133" s="32"/>
      <c r="AT133" t="s">
        <v>313</v>
      </c>
      <c r="AU133" t="s">
        <v>313</v>
      </c>
      <c r="AV133" t="s">
        <v>313</v>
      </c>
      <c r="AW133" t="s">
        <v>313</v>
      </c>
      <c r="AX133">
        <v>1</v>
      </c>
    </row>
    <row r="134" spans="1:50" x14ac:dyDescent="0.3">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6114</v>
      </c>
      <c r="AL134" t="s">
        <v>5386</v>
      </c>
      <c r="AM134" t="s">
        <v>313</v>
      </c>
      <c r="AN134" t="s">
        <v>1058</v>
      </c>
      <c r="AO134" t="s">
        <v>313</v>
      </c>
      <c r="AP134" t="s">
        <v>1090</v>
      </c>
      <c r="AQ134" t="s">
        <v>313</v>
      </c>
      <c r="AR134" s="32"/>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6114</v>
      </c>
      <c r="AL135" t="s">
        <v>5387</v>
      </c>
      <c r="AM135" t="s">
        <v>313</v>
      </c>
      <c r="AN135" t="s">
        <v>1058</v>
      </c>
      <c r="AO135" t="s">
        <v>313</v>
      </c>
      <c r="AP135" t="s">
        <v>1090</v>
      </c>
      <c r="AQ135" t="s">
        <v>313</v>
      </c>
      <c r="AR135" s="32"/>
      <c r="AT135" t="s">
        <v>313</v>
      </c>
      <c r="AU135" t="s">
        <v>313</v>
      </c>
      <c r="AV135" t="s">
        <v>313</v>
      </c>
      <c r="AW135" t="s">
        <v>313</v>
      </c>
      <c r="AX135">
        <v>1</v>
      </c>
    </row>
    <row r="136" spans="1:50" x14ac:dyDescent="0.3">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6114</v>
      </c>
      <c r="AL137" t="s">
        <v>5386</v>
      </c>
      <c r="AM137" t="s">
        <v>313</v>
      </c>
      <c r="AN137" t="s">
        <v>1058</v>
      </c>
      <c r="AO137" t="s">
        <v>313</v>
      </c>
      <c r="AP137" t="s">
        <v>1090</v>
      </c>
      <c r="AQ137" t="s">
        <v>313</v>
      </c>
      <c r="AR137" s="32"/>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3">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3">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6114</v>
      </c>
      <c r="AL140" t="s">
        <v>5395</v>
      </c>
      <c r="AM140" t="s">
        <v>1110</v>
      </c>
      <c r="AN140" t="s">
        <v>313</v>
      </c>
      <c r="AO140" t="s">
        <v>313</v>
      </c>
      <c r="AP140" t="s">
        <v>313</v>
      </c>
      <c r="AQ140" t="s">
        <v>313</v>
      </c>
      <c r="AR140" s="32"/>
      <c r="AT140" t="s">
        <v>313</v>
      </c>
      <c r="AU140" t="s">
        <v>313</v>
      </c>
      <c r="AV140" t="s">
        <v>313</v>
      </c>
      <c r="AW140" t="s">
        <v>313</v>
      </c>
      <c r="AX140">
        <v>1</v>
      </c>
    </row>
    <row r="141" spans="1:50" x14ac:dyDescent="0.3">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6114</v>
      </c>
      <c r="AL142" t="s">
        <v>313</v>
      </c>
      <c r="AM142" t="s">
        <v>313</v>
      </c>
      <c r="AN142" t="s">
        <v>1123</v>
      </c>
      <c r="AO142" t="s">
        <v>45</v>
      </c>
      <c r="AP142" t="s">
        <v>1124</v>
      </c>
      <c r="AQ142" t="s">
        <v>1125</v>
      </c>
      <c r="AR142" s="32"/>
      <c r="AT142" t="s">
        <v>313</v>
      </c>
      <c r="AU142" t="s">
        <v>313</v>
      </c>
      <c r="AV142" t="s">
        <v>313</v>
      </c>
      <c r="AW142" t="s">
        <v>313</v>
      </c>
      <c r="AX142">
        <v>1</v>
      </c>
    </row>
    <row r="143" spans="1:50" x14ac:dyDescent="0.3">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6115</v>
      </c>
      <c r="AL144" t="s">
        <v>313</v>
      </c>
      <c r="AM144" t="s">
        <v>313</v>
      </c>
      <c r="AN144" t="s">
        <v>1137</v>
      </c>
      <c r="AO144" t="s">
        <v>40</v>
      </c>
      <c r="AP144" t="s">
        <v>1138</v>
      </c>
      <c r="AQ144" t="s">
        <v>313</v>
      </c>
      <c r="AR144" s="32"/>
      <c r="AT144" t="s">
        <v>313</v>
      </c>
      <c r="AU144" t="s">
        <v>313</v>
      </c>
      <c r="AV144" t="s">
        <v>313</v>
      </c>
      <c r="AW144" t="s">
        <v>313</v>
      </c>
      <c r="AX144">
        <v>1</v>
      </c>
    </row>
    <row r="145" spans="1:50" x14ac:dyDescent="0.3">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6114</v>
      </c>
      <c r="AL145" t="s">
        <v>5402</v>
      </c>
      <c r="AM145" t="s">
        <v>313</v>
      </c>
      <c r="AN145" t="s">
        <v>1144</v>
      </c>
      <c r="AO145" t="s">
        <v>313</v>
      </c>
      <c r="AP145" t="s">
        <v>1144</v>
      </c>
      <c r="AQ145" t="s">
        <v>313</v>
      </c>
      <c r="AR145" s="32"/>
      <c r="AT145" t="s">
        <v>313</v>
      </c>
      <c r="AU145" t="s">
        <v>313</v>
      </c>
      <c r="AV145" t="s">
        <v>313</v>
      </c>
      <c r="AW145" t="s">
        <v>313</v>
      </c>
      <c r="AX145">
        <v>1</v>
      </c>
    </row>
    <row r="146" spans="1:50" x14ac:dyDescent="0.3">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3">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6115</v>
      </c>
      <c r="AL147" t="s">
        <v>1151</v>
      </c>
      <c r="AM147" t="s">
        <v>313</v>
      </c>
      <c r="AN147" t="s">
        <v>1118</v>
      </c>
      <c r="AO147" t="s">
        <v>313</v>
      </c>
      <c r="AP147" t="s">
        <v>1152</v>
      </c>
      <c r="AQ147" t="s">
        <v>313</v>
      </c>
      <c r="AR147" s="32"/>
      <c r="AT147" t="s">
        <v>313</v>
      </c>
      <c r="AU147" t="s">
        <v>313</v>
      </c>
      <c r="AV147" t="s">
        <v>313</v>
      </c>
      <c r="AW147" t="s">
        <v>313</v>
      </c>
      <c r="AX147">
        <v>1</v>
      </c>
    </row>
    <row r="148" spans="1:50" x14ac:dyDescent="0.3">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3">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6114</v>
      </c>
      <c r="AL154" t="s">
        <v>1180</v>
      </c>
      <c r="AM154" t="s">
        <v>313</v>
      </c>
      <c r="AN154" t="s">
        <v>1123</v>
      </c>
      <c r="AO154" t="s">
        <v>20</v>
      </c>
      <c r="AP154" t="s">
        <v>1123</v>
      </c>
      <c r="AQ154" t="s">
        <v>313</v>
      </c>
      <c r="AR154" s="32"/>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6114</v>
      </c>
      <c r="AL157" t="s">
        <v>1180</v>
      </c>
      <c r="AM157" t="s">
        <v>313</v>
      </c>
      <c r="AN157" t="s">
        <v>1123</v>
      </c>
      <c r="AO157" t="s">
        <v>313</v>
      </c>
      <c r="AP157" t="s">
        <v>1123</v>
      </c>
      <c r="AQ157" t="s">
        <v>313</v>
      </c>
      <c r="AR157" s="32"/>
      <c r="AT157" t="s">
        <v>313</v>
      </c>
      <c r="AU157" t="s">
        <v>313</v>
      </c>
      <c r="AV157" t="s">
        <v>313</v>
      </c>
      <c r="AW157" t="s">
        <v>313</v>
      </c>
      <c r="AX157">
        <v>1</v>
      </c>
    </row>
    <row r="158" spans="1:50" x14ac:dyDescent="0.3">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6115</v>
      </c>
      <c r="AL158" t="s">
        <v>313</v>
      </c>
      <c r="AM158" t="s">
        <v>313</v>
      </c>
      <c r="AN158" t="s">
        <v>1118</v>
      </c>
      <c r="AO158" t="s">
        <v>313</v>
      </c>
      <c r="AP158" t="s">
        <v>1152</v>
      </c>
      <c r="AQ158" t="s">
        <v>313</v>
      </c>
      <c r="AR158" s="32"/>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6114</v>
      </c>
      <c r="AL160" t="s">
        <v>1180</v>
      </c>
      <c r="AM160" t="s">
        <v>313</v>
      </c>
      <c r="AN160" t="s">
        <v>1123</v>
      </c>
      <c r="AO160" t="s">
        <v>313</v>
      </c>
      <c r="AP160" t="s">
        <v>1123</v>
      </c>
      <c r="AQ160" t="s">
        <v>313</v>
      </c>
      <c r="AR160" s="32"/>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3">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6114</v>
      </c>
      <c r="AL163" t="s">
        <v>313</v>
      </c>
      <c r="AM163" t="s">
        <v>313</v>
      </c>
      <c r="AN163" t="s">
        <v>313</v>
      </c>
      <c r="AO163" t="s">
        <v>40</v>
      </c>
      <c r="AP163" t="s">
        <v>1212</v>
      </c>
      <c r="AQ163" t="s">
        <v>313</v>
      </c>
      <c r="AR163" s="32"/>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6116</v>
      </c>
      <c r="AL166" t="s">
        <v>313</v>
      </c>
      <c r="AM166" t="s">
        <v>313</v>
      </c>
      <c r="AN166" t="s">
        <v>313</v>
      </c>
      <c r="AO166" t="s">
        <v>313</v>
      </c>
      <c r="AP166" t="s">
        <v>313</v>
      </c>
      <c r="AQ166" t="s">
        <v>313</v>
      </c>
      <c r="AR166" s="32"/>
      <c r="AT166" t="s">
        <v>313</v>
      </c>
      <c r="AU166" t="s">
        <v>313</v>
      </c>
      <c r="AV166" t="s">
        <v>313</v>
      </c>
      <c r="AW166" t="s">
        <v>313</v>
      </c>
      <c r="AX166">
        <v>1</v>
      </c>
    </row>
    <row r="167" spans="1:50" x14ac:dyDescent="0.3">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6114</v>
      </c>
      <c r="AL167" t="s">
        <v>5419</v>
      </c>
      <c r="AM167" t="s">
        <v>313</v>
      </c>
      <c r="AN167" t="s">
        <v>313</v>
      </c>
      <c r="AO167" t="s">
        <v>313</v>
      </c>
      <c r="AP167" t="s">
        <v>1228</v>
      </c>
      <c r="AQ167" t="s">
        <v>313</v>
      </c>
      <c r="AR167" s="32"/>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6114</v>
      </c>
      <c r="AL168" t="s">
        <v>5419</v>
      </c>
      <c r="AM168" t="s">
        <v>313</v>
      </c>
      <c r="AN168" t="s">
        <v>313</v>
      </c>
      <c r="AO168" t="s">
        <v>313</v>
      </c>
      <c r="AP168" t="s">
        <v>313</v>
      </c>
      <c r="AQ168" t="s">
        <v>313</v>
      </c>
      <c r="AR168" s="32"/>
      <c r="AT168" t="s">
        <v>313</v>
      </c>
      <c r="AU168" t="s">
        <v>313</v>
      </c>
      <c r="AV168" t="s">
        <v>313</v>
      </c>
      <c r="AW168" t="s">
        <v>313</v>
      </c>
      <c r="AX168">
        <v>1</v>
      </c>
    </row>
    <row r="169" spans="1:50" x14ac:dyDescent="0.3">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3">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6120</v>
      </c>
      <c r="AL171" t="s">
        <v>1246</v>
      </c>
      <c r="AM171" t="s">
        <v>313</v>
      </c>
      <c r="AN171" t="s">
        <v>1247</v>
      </c>
      <c r="AO171" t="s">
        <v>313</v>
      </c>
      <c r="AP171" t="s">
        <v>1247</v>
      </c>
      <c r="AQ171" t="s">
        <v>313</v>
      </c>
      <c r="AR171" s="32"/>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6114</v>
      </c>
      <c r="AL172" t="s">
        <v>5423</v>
      </c>
      <c r="AM172" t="s">
        <v>313</v>
      </c>
      <c r="AN172" t="s">
        <v>1253</v>
      </c>
      <c r="AO172" t="s">
        <v>313</v>
      </c>
      <c r="AP172" t="s">
        <v>1254</v>
      </c>
      <c r="AQ172" t="s">
        <v>313</v>
      </c>
      <c r="AR172" s="32"/>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6114</v>
      </c>
      <c r="AL173" t="s">
        <v>1256</v>
      </c>
      <c r="AM173" t="s">
        <v>313</v>
      </c>
      <c r="AN173" t="s">
        <v>1253</v>
      </c>
      <c r="AO173" t="s">
        <v>313</v>
      </c>
      <c r="AP173" t="s">
        <v>1254</v>
      </c>
      <c r="AQ173" t="s">
        <v>313</v>
      </c>
      <c r="AR173" s="32"/>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6115</v>
      </c>
      <c r="AL175" t="s">
        <v>5424</v>
      </c>
      <c r="AM175" t="s">
        <v>313</v>
      </c>
      <c r="AN175" t="s">
        <v>1263</v>
      </c>
      <c r="AO175" t="s">
        <v>313</v>
      </c>
      <c r="AP175" t="s">
        <v>313</v>
      </c>
      <c r="AQ175" t="s">
        <v>313</v>
      </c>
      <c r="AR175" s="32"/>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6115</v>
      </c>
      <c r="AL176" t="s">
        <v>5425</v>
      </c>
      <c r="AM176" t="s">
        <v>313</v>
      </c>
      <c r="AN176" t="s">
        <v>1263</v>
      </c>
      <c r="AO176" t="s">
        <v>313</v>
      </c>
      <c r="AP176" t="s">
        <v>313</v>
      </c>
      <c r="AQ176" t="s">
        <v>313</v>
      </c>
      <c r="AR176" s="32"/>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6114</v>
      </c>
      <c r="AL178" t="s">
        <v>5426</v>
      </c>
      <c r="AM178" t="s">
        <v>313</v>
      </c>
      <c r="AN178" t="s">
        <v>313</v>
      </c>
      <c r="AO178" t="s">
        <v>313</v>
      </c>
      <c r="AP178" t="s">
        <v>1276</v>
      </c>
      <c r="AQ178" t="s">
        <v>313</v>
      </c>
      <c r="AR178" s="32"/>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3">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6114</v>
      </c>
      <c r="AL181" t="s">
        <v>5431</v>
      </c>
      <c r="AM181" t="s">
        <v>313</v>
      </c>
      <c r="AN181" t="s">
        <v>1247</v>
      </c>
      <c r="AO181" t="s">
        <v>313</v>
      </c>
      <c r="AP181" t="s">
        <v>1253</v>
      </c>
      <c r="AQ181" t="s">
        <v>313</v>
      </c>
      <c r="AR181" s="32"/>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6114</v>
      </c>
      <c r="AL182" t="s">
        <v>5358</v>
      </c>
      <c r="AM182" t="s">
        <v>313</v>
      </c>
      <c r="AN182" t="s">
        <v>1254</v>
      </c>
      <c r="AO182" t="s">
        <v>313</v>
      </c>
      <c r="AP182" t="s">
        <v>313</v>
      </c>
      <c r="AQ182" t="s">
        <v>313</v>
      </c>
      <c r="AR182" s="32"/>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6114</v>
      </c>
      <c r="AL183" t="s">
        <v>5432</v>
      </c>
      <c r="AM183" t="s">
        <v>1301</v>
      </c>
      <c r="AN183" t="s">
        <v>1302</v>
      </c>
      <c r="AO183" t="s">
        <v>34</v>
      </c>
      <c r="AP183" t="s">
        <v>1303</v>
      </c>
      <c r="AQ183" t="s">
        <v>1304</v>
      </c>
      <c r="AR183" s="32"/>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6114</v>
      </c>
      <c r="AL184" t="s">
        <v>313</v>
      </c>
      <c r="AM184" t="s">
        <v>313</v>
      </c>
      <c r="AN184" t="s">
        <v>1306</v>
      </c>
      <c r="AO184" t="s">
        <v>45</v>
      </c>
      <c r="AP184" t="s">
        <v>1306</v>
      </c>
      <c r="AQ184" t="s">
        <v>313</v>
      </c>
      <c r="AR184" s="32"/>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6114</v>
      </c>
      <c r="AL185" t="s">
        <v>5419</v>
      </c>
      <c r="AM185" t="s">
        <v>313</v>
      </c>
      <c r="AN185" t="s">
        <v>313</v>
      </c>
      <c r="AO185" t="s">
        <v>313</v>
      </c>
      <c r="AP185" t="s">
        <v>313</v>
      </c>
      <c r="AQ185" t="s">
        <v>313</v>
      </c>
      <c r="AR185" s="32"/>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6114</v>
      </c>
      <c r="AL186" t="s">
        <v>5419</v>
      </c>
      <c r="AM186" t="s">
        <v>313</v>
      </c>
      <c r="AN186" t="s">
        <v>313</v>
      </c>
      <c r="AO186" t="s">
        <v>313</v>
      </c>
      <c r="AP186" t="s">
        <v>313</v>
      </c>
      <c r="AQ186" t="s">
        <v>313</v>
      </c>
      <c r="AR186" s="32"/>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6114</v>
      </c>
      <c r="AL187" t="s">
        <v>5435</v>
      </c>
      <c r="AM187" t="s">
        <v>313</v>
      </c>
      <c r="AN187" t="s">
        <v>1322</v>
      </c>
      <c r="AO187" t="s">
        <v>313</v>
      </c>
      <c r="AP187" t="s">
        <v>1323</v>
      </c>
      <c r="AQ187" t="s">
        <v>1302</v>
      </c>
      <c r="AR187" s="32"/>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6114</v>
      </c>
      <c r="AL188" t="s">
        <v>5292</v>
      </c>
      <c r="AM188" t="s">
        <v>313</v>
      </c>
      <c r="AN188" t="s">
        <v>4820</v>
      </c>
      <c r="AO188" t="s">
        <v>313</v>
      </c>
      <c r="AP188" t="s">
        <v>1304</v>
      </c>
      <c r="AQ188" t="s">
        <v>4820</v>
      </c>
      <c r="AR188" s="32"/>
      <c r="AT188" t="s">
        <v>313</v>
      </c>
      <c r="AU188" t="s">
        <v>313</v>
      </c>
      <c r="AV188" t="s">
        <v>313</v>
      </c>
      <c r="AW188" t="s">
        <v>313</v>
      </c>
      <c r="AX188">
        <v>1</v>
      </c>
    </row>
    <row r="189" spans="1:50" x14ac:dyDescent="0.3">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6114</v>
      </c>
      <c r="AL189" t="s">
        <v>5439</v>
      </c>
      <c r="AM189" t="s">
        <v>313</v>
      </c>
      <c r="AN189" t="s">
        <v>1333</v>
      </c>
      <c r="AO189" t="s">
        <v>313</v>
      </c>
      <c r="AP189" t="s">
        <v>1333</v>
      </c>
      <c r="AQ189" t="s">
        <v>313</v>
      </c>
      <c r="AR189" s="32"/>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6114</v>
      </c>
      <c r="AL190" t="s">
        <v>313</v>
      </c>
      <c r="AM190" t="s">
        <v>313</v>
      </c>
      <c r="AN190" t="s">
        <v>313</v>
      </c>
      <c r="AO190" t="s">
        <v>40</v>
      </c>
      <c r="AP190" t="s">
        <v>313</v>
      </c>
      <c r="AQ190" t="s">
        <v>313</v>
      </c>
      <c r="AR190" s="32"/>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3">
      <c r="A192" t="s">
        <v>20</v>
      </c>
      <c r="B192">
        <v>447</v>
      </c>
      <c r="D192">
        <v>2213</v>
      </c>
      <c r="E192" t="s">
        <v>313</v>
      </c>
      <c r="F192" t="s">
        <v>313</v>
      </c>
      <c r="G192" t="s">
        <v>1344</v>
      </c>
      <c r="I192" t="s">
        <v>313</v>
      </c>
      <c r="J192" t="s">
        <v>5440</v>
      </c>
      <c r="K192" t="s">
        <v>1346</v>
      </c>
      <c r="L192" t="s">
        <v>313</v>
      </c>
      <c r="M192" t="s">
        <v>1347</v>
      </c>
      <c r="N192" t="s">
        <v>313</v>
      </c>
      <c r="O192" t="s">
        <v>313</v>
      </c>
      <c r="P192" t="s">
        <v>313</v>
      </c>
      <c r="Q192" t="s">
        <v>313</v>
      </c>
      <c r="R192" t="s">
        <v>313</v>
      </c>
      <c r="S192" t="s">
        <v>313</v>
      </c>
      <c r="T192" t="s">
        <v>313</v>
      </c>
      <c r="U192" t="s">
        <v>313</v>
      </c>
      <c r="V192" t="s">
        <v>313</v>
      </c>
      <c r="W192" t="s">
        <v>320</v>
      </c>
      <c r="X192" t="s">
        <v>356</v>
      </c>
      <c r="Y192" t="s">
        <v>313</v>
      </c>
      <c r="Z192" s="32"/>
      <c r="AA192">
        <v>1782</v>
      </c>
      <c r="AB192">
        <v>3564</v>
      </c>
      <c r="AC192">
        <v>2</v>
      </c>
      <c r="AD192" t="s">
        <v>20</v>
      </c>
      <c r="AE192" s="32">
        <v>45824</v>
      </c>
      <c r="AF192" s="62">
        <v>0.6651273148148148</v>
      </c>
      <c r="AG192" t="s">
        <v>313</v>
      </c>
      <c r="AH192" t="s">
        <v>358</v>
      </c>
      <c r="AI192" s="32">
        <v>45826</v>
      </c>
      <c r="AJ192" s="62">
        <v>0.61760416666666662</v>
      </c>
      <c r="AK192" t="s">
        <v>313</v>
      </c>
      <c r="AL192" t="s">
        <v>313</v>
      </c>
      <c r="AM192" t="s">
        <v>313</v>
      </c>
      <c r="AN192" t="s">
        <v>1304</v>
      </c>
      <c r="AO192" t="s">
        <v>313</v>
      </c>
      <c r="AP192" t="s">
        <v>1304</v>
      </c>
      <c r="AQ192" t="s">
        <v>313</v>
      </c>
      <c r="AR192" s="32"/>
      <c r="AT192" t="s">
        <v>313</v>
      </c>
      <c r="AU192" t="s">
        <v>313</v>
      </c>
      <c r="AV192" t="s">
        <v>313</v>
      </c>
      <c r="AW192" t="s">
        <v>313</v>
      </c>
      <c r="AX192">
        <v>1</v>
      </c>
    </row>
    <row r="193" spans="1:50" x14ac:dyDescent="0.3">
      <c r="A193" t="s">
        <v>20</v>
      </c>
      <c r="B193">
        <v>451</v>
      </c>
      <c r="D193">
        <v>2217</v>
      </c>
      <c r="E193" t="s">
        <v>313</v>
      </c>
      <c r="F193" t="s">
        <v>313</v>
      </c>
      <c r="G193" t="s">
        <v>1348</v>
      </c>
      <c r="H193">
        <v>27898532000144</v>
      </c>
      <c r="I193" t="s">
        <v>313</v>
      </c>
      <c r="J193" t="s">
        <v>1349</v>
      </c>
      <c r="K193" t="s">
        <v>1350</v>
      </c>
      <c r="L193" t="s">
        <v>313</v>
      </c>
      <c r="M193" t="s">
        <v>1297</v>
      </c>
      <c r="N193" t="s">
        <v>313</v>
      </c>
      <c r="O193" t="s">
        <v>313</v>
      </c>
      <c r="P193" t="s">
        <v>313</v>
      </c>
      <c r="Q193" t="s">
        <v>1351</v>
      </c>
      <c r="R193" t="s">
        <v>330</v>
      </c>
      <c r="S193" t="s">
        <v>313</v>
      </c>
      <c r="T193" t="s">
        <v>313</v>
      </c>
      <c r="U193" t="s">
        <v>313</v>
      </c>
      <c r="V193" t="s">
        <v>313</v>
      </c>
      <c r="W193" t="s">
        <v>320</v>
      </c>
      <c r="X193" t="s">
        <v>397</v>
      </c>
      <c r="Y193" t="s">
        <v>313</v>
      </c>
      <c r="Z193" s="32"/>
      <c r="AA193">
        <v>1600</v>
      </c>
      <c r="AB193">
        <v>26507</v>
      </c>
      <c r="AC193">
        <v>26</v>
      </c>
      <c r="AD193" t="s">
        <v>20</v>
      </c>
      <c r="AE193" s="32">
        <v>45826</v>
      </c>
      <c r="AF193" s="62">
        <v>0.60541666666666671</v>
      </c>
      <c r="AG193" t="s">
        <v>313</v>
      </c>
      <c r="AH193" t="s">
        <v>335</v>
      </c>
      <c r="AI193" s="32">
        <v>45852</v>
      </c>
      <c r="AJ193" s="62">
        <v>0.44032407407407409</v>
      </c>
      <c r="AK193" t="s">
        <v>6114</v>
      </c>
      <c r="AL193" t="s">
        <v>5432</v>
      </c>
      <c r="AM193" t="s">
        <v>313</v>
      </c>
      <c r="AN193" t="s">
        <v>1302</v>
      </c>
      <c r="AO193" t="s">
        <v>313</v>
      </c>
      <c r="AP193" t="s">
        <v>1304</v>
      </c>
      <c r="AQ193" t="s">
        <v>313</v>
      </c>
      <c r="AR193" s="32"/>
      <c r="AT193" t="s">
        <v>313</v>
      </c>
      <c r="AU193" t="s">
        <v>313</v>
      </c>
      <c r="AV193" t="s">
        <v>313</v>
      </c>
      <c r="AW193" t="s">
        <v>313</v>
      </c>
      <c r="AX193">
        <v>1</v>
      </c>
    </row>
    <row r="194" spans="1:50" x14ac:dyDescent="0.3">
      <c r="A194" t="s">
        <v>20</v>
      </c>
      <c r="B194">
        <v>453</v>
      </c>
      <c r="D194">
        <v>2219</v>
      </c>
      <c r="E194" t="s">
        <v>313</v>
      </c>
      <c r="F194" t="s">
        <v>313</v>
      </c>
      <c r="G194" t="s">
        <v>1352</v>
      </c>
      <c r="I194" t="s">
        <v>313</v>
      </c>
      <c r="J194" t="s">
        <v>1353</v>
      </c>
      <c r="K194" t="s">
        <v>1113</v>
      </c>
      <c r="L194" t="s">
        <v>313</v>
      </c>
      <c r="M194" t="s">
        <v>1114</v>
      </c>
      <c r="N194" t="s">
        <v>313</v>
      </c>
      <c r="O194" t="s">
        <v>313</v>
      </c>
      <c r="P194" t="s">
        <v>313</v>
      </c>
      <c r="Q194" t="s">
        <v>313</v>
      </c>
      <c r="R194" t="s">
        <v>313</v>
      </c>
      <c r="S194" t="s">
        <v>313</v>
      </c>
      <c r="T194" t="s">
        <v>313</v>
      </c>
      <c r="U194" t="s">
        <v>313</v>
      </c>
      <c r="V194" t="s">
        <v>1251</v>
      </c>
      <c r="W194" t="s">
        <v>320</v>
      </c>
      <c r="X194" t="s">
        <v>347</v>
      </c>
      <c r="Y194" t="s">
        <v>313</v>
      </c>
      <c r="Z194" s="32"/>
      <c r="AA194">
        <v>29680</v>
      </c>
      <c r="AB194">
        <v>0</v>
      </c>
      <c r="AC194">
        <v>7</v>
      </c>
      <c r="AD194" t="s">
        <v>20</v>
      </c>
      <c r="AE194" s="32">
        <v>45831</v>
      </c>
      <c r="AF194" s="62">
        <v>0.38500000000000001</v>
      </c>
      <c r="AG194" t="s">
        <v>313</v>
      </c>
      <c r="AH194" t="s">
        <v>335</v>
      </c>
      <c r="AI194" s="32">
        <v>45838</v>
      </c>
      <c r="AJ194" s="62">
        <v>0.63365740740740739</v>
      </c>
      <c r="AK194" t="s">
        <v>474</v>
      </c>
      <c r="AL194" t="s">
        <v>5441</v>
      </c>
      <c r="AM194" t="s">
        <v>313</v>
      </c>
      <c r="AN194" t="s">
        <v>1322</v>
      </c>
      <c r="AO194" t="s">
        <v>313</v>
      </c>
      <c r="AP194" t="s">
        <v>1322</v>
      </c>
      <c r="AQ194" t="s">
        <v>313</v>
      </c>
      <c r="AR194" s="32"/>
      <c r="AT194" t="s">
        <v>313</v>
      </c>
      <c r="AU194" t="s">
        <v>313</v>
      </c>
      <c r="AV194" t="s">
        <v>313</v>
      </c>
      <c r="AW194" t="s">
        <v>313</v>
      </c>
      <c r="AX194">
        <v>1</v>
      </c>
    </row>
    <row r="195" spans="1:50" x14ac:dyDescent="0.3">
      <c r="A195" t="s">
        <v>20</v>
      </c>
      <c r="B195">
        <v>455</v>
      </c>
      <c r="D195">
        <v>2221</v>
      </c>
      <c r="E195" t="s">
        <v>313</v>
      </c>
      <c r="F195" t="s">
        <v>313</v>
      </c>
      <c r="G195" t="s">
        <v>1355</v>
      </c>
      <c r="H195">
        <v>1537246000160</v>
      </c>
      <c r="I195" t="s">
        <v>313</v>
      </c>
      <c r="J195" t="s">
        <v>1356</v>
      </c>
      <c r="K195" t="s">
        <v>1357</v>
      </c>
      <c r="L195" t="s">
        <v>313</v>
      </c>
      <c r="M195" t="s">
        <v>1358</v>
      </c>
      <c r="N195" t="s">
        <v>313</v>
      </c>
      <c r="O195" t="s">
        <v>313</v>
      </c>
      <c r="P195" t="s">
        <v>313</v>
      </c>
      <c r="Q195" t="s">
        <v>1359</v>
      </c>
      <c r="R195" t="s">
        <v>330</v>
      </c>
      <c r="S195" t="s">
        <v>313</v>
      </c>
      <c r="T195" t="s">
        <v>313</v>
      </c>
      <c r="U195" t="s">
        <v>313</v>
      </c>
      <c r="V195" t="s">
        <v>313</v>
      </c>
      <c r="W195" t="s">
        <v>320</v>
      </c>
      <c r="X195" t="s">
        <v>321</v>
      </c>
      <c r="Y195" t="s">
        <v>313</v>
      </c>
      <c r="Z195" s="32"/>
      <c r="AC195">
        <v>7</v>
      </c>
      <c r="AD195" t="s">
        <v>20</v>
      </c>
      <c r="AE195" s="32">
        <v>45832</v>
      </c>
      <c r="AF195" s="62">
        <v>0.46826388888888887</v>
      </c>
      <c r="AG195" t="s">
        <v>313</v>
      </c>
      <c r="AH195" t="s">
        <v>335</v>
      </c>
      <c r="AI195" s="32">
        <v>45839</v>
      </c>
      <c r="AJ195" s="62">
        <v>0.40962962962962962</v>
      </c>
      <c r="AK195" t="s">
        <v>6114</v>
      </c>
      <c r="AL195" t="s">
        <v>5419</v>
      </c>
      <c r="AM195" t="s">
        <v>313</v>
      </c>
      <c r="AN195" t="s">
        <v>313</v>
      </c>
      <c r="AO195" t="s">
        <v>313</v>
      </c>
      <c r="AP195" t="s">
        <v>313</v>
      </c>
      <c r="AQ195" t="s">
        <v>313</v>
      </c>
      <c r="AR195" s="32"/>
      <c r="AT195" t="s">
        <v>313</v>
      </c>
      <c r="AU195" t="s">
        <v>313</v>
      </c>
      <c r="AV195" t="s">
        <v>313</v>
      </c>
      <c r="AW195" t="s">
        <v>313</v>
      </c>
      <c r="AX195">
        <v>1</v>
      </c>
    </row>
    <row r="196" spans="1:50" x14ac:dyDescent="0.3">
      <c r="A196" t="s">
        <v>20</v>
      </c>
      <c r="B196">
        <v>456</v>
      </c>
      <c r="D196">
        <v>2226</v>
      </c>
      <c r="E196" t="s">
        <v>313</v>
      </c>
      <c r="F196" t="s">
        <v>313</v>
      </c>
      <c r="G196" t="s">
        <v>1360</v>
      </c>
      <c r="H196">
        <v>1684187000152</v>
      </c>
      <c r="I196" t="s">
        <v>313</v>
      </c>
      <c r="J196" t="s">
        <v>5442</v>
      </c>
      <c r="K196" t="s">
        <v>1362</v>
      </c>
      <c r="L196" t="s">
        <v>313</v>
      </c>
      <c r="M196" t="s">
        <v>313</v>
      </c>
      <c r="N196" t="s">
        <v>313</v>
      </c>
      <c r="O196" t="s">
        <v>313</v>
      </c>
      <c r="P196" t="s">
        <v>313</v>
      </c>
      <c r="Q196" t="s">
        <v>631</v>
      </c>
      <c r="R196" t="s">
        <v>330</v>
      </c>
      <c r="S196" t="s">
        <v>313</v>
      </c>
      <c r="T196" t="s">
        <v>313</v>
      </c>
      <c r="U196" t="s">
        <v>313</v>
      </c>
      <c r="V196" t="s">
        <v>313</v>
      </c>
      <c r="W196" t="s">
        <v>320</v>
      </c>
      <c r="X196" t="s">
        <v>321</v>
      </c>
      <c r="Y196" t="s">
        <v>313</v>
      </c>
      <c r="Z196" s="32"/>
      <c r="AC196">
        <v>7</v>
      </c>
      <c r="AD196" t="s">
        <v>20</v>
      </c>
      <c r="AE196" s="32">
        <v>45832</v>
      </c>
      <c r="AF196" s="62">
        <v>0.47282407407407406</v>
      </c>
      <c r="AG196" t="s">
        <v>313</v>
      </c>
      <c r="AH196" t="s">
        <v>335</v>
      </c>
      <c r="AI196" s="32">
        <v>45839</v>
      </c>
      <c r="AJ196" s="62">
        <v>0.4099652777777778</v>
      </c>
      <c r="AK196" t="s">
        <v>6114</v>
      </c>
      <c r="AL196" t="s">
        <v>5419</v>
      </c>
      <c r="AM196" t="s">
        <v>313</v>
      </c>
      <c r="AN196" t="s">
        <v>313</v>
      </c>
      <c r="AO196" t="s">
        <v>313</v>
      </c>
      <c r="AP196" t="s">
        <v>313</v>
      </c>
      <c r="AQ196" t="s">
        <v>313</v>
      </c>
      <c r="AR196" s="32"/>
      <c r="AT196" t="s">
        <v>313</v>
      </c>
      <c r="AU196" t="s">
        <v>313</v>
      </c>
      <c r="AV196" t="s">
        <v>313</v>
      </c>
      <c r="AW196" t="s">
        <v>313</v>
      </c>
      <c r="AX196">
        <v>1</v>
      </c>
    </row>
    <row r="197" spans="1:50" x14ac:dyDescent="0.3">
      <c r="A197" t="s">
        <v>20</v>
      </c>
      <c r="B197">
        <v>457</v>
      </c>
      <c r="D197">
        <v>2230</v>
      </c>
      <c r="E197" t="s">
        <v>313</v>
      </c>
      <c r="F197" t="s">
        <v>313</v>
      </c>
      <c r="G197" t="s">
        <v>1363</v>
      </c>
      <c r="H197">
        <v>28895260000191</v>
      </c>
      <c r="I197" t="s">
        <v>313</v>
      </c>
      <c r="J197" t="s">
        <v>5443</v>
      </c>
      <c r="K197" t="s">
        <v>1365</v>
      </c>
      <c r="L197" t="s">
        <v>313</v>
      </c>
      <c r="M197" t="s">
        <v>1366</v>
      </c>
      <c r="N197" t="s">
        <v>313</v>
      </c>
      <c r="O197" t="s">
        <v>313</v>
      </c>
      <c r="P197" t="s">
        <v>313</v>
      </c>
      <c r="Q197" t="s">
        <v>1367</v>
      </c>
      <c r="R197" t="s">
        <v>330</v>
      </c>
      <c r="S197" t="s">
        <v>313</v>
      </c>
      <c r="T197" t="s">
        <v>313</v>
      </c>
      <c r="U197" t="s">
        <v>313</v>
      </c>
      <c r="V197" t="s">
        <v>313</v>
      </c>
      <c r="W197" t="s">
        <v>320</v>
      </c>
      <c r="X197" t="s">
        <v>321</v>
      </c>
      <c r="Y197" t="s">
        <v>313</v>
      </c>
      <c r="Z197" s="32"/>
      <c r="AC197">
        <v>7</v>
      </c>
      <c r="AD197" t="s">
        <v>20</v>
      </c>
      <c r="AE197" s="32">
        <v>45832</v>
      </c>
      <c r="AF197" s="62">
        <v>0.47787037037037039</v>
      </c>
      <c r="AG197" t="s">
        <v>313</v>
      </c>
      <c r="AH197" t="s">
        <v>335</v>
      </c>
      <c r="AI197" s="32">
        <v>45839</v>
      </c>
      <c r="AJ197" s="62">
        <v>0.41031250000000002</v>
      </c>
      <c r="AK197" t="s">
        <v>6114</v>
      </c>
      <c r="AL197" t="s">
        <v>5419</v>
      </c>
      <c r="AM197" t="s">
        <v>313</v>
      </c>
      <c r="AN197" t="s">
        <v>313</v>
      </c>
      <c r="AO197" t="s">
        <v>313</v>
      </c>
      <c r="AP197" t="s">
        <v>313</v>
      </c>
      <c r="AQ197" t="s">
        <v>313</v>
      </c>
      <c r="AR197" s="32"/>
      <c r="AT197" t="s">
        <v>313</v>
      </c>
      <c r="AU197" t="s">
        <v>313</v>
      </c>
      <c r="AV197" t="s">
        <v>313</v>
      </c>
      <c r="AW197" t="s">
        <v>313</v>
      </c>
      <c r="AX197">
        <v>1</v>
      </c>
    </row>
    <row r="198" spans="1:50" x14ac:dyDescent="0.3">
      <c r="A198" t="s">
        <v>20</v>
      </c>
      <c r="B198">
        <v>462</v>
      </c>
      <c r="D198">
        <v>2237</v>
      </c>
      <c r="E198" t="s">
        <v>313</v>
      </c>
      <c r="F198" t="s">
        <v>313</v>
      </c>
      <c r="G198" t="s">
        <v>1368</v>
      </c>
      <c r="H198">
        <v>61630786000115</v>
      </c>
      <c r="I198" t="s">
        <v>313</v>
      </c>
      <c r="J198" t="s">
        <v>5444</v>
      </c>
      <c r="K198" t="s">
        <v>1370</v>
      </c>
      <c r="L198" t="s">
        <v>313</v>
      </c>
      <c r="M198" t="s">
        <v>313</v>
      </c>
      <c r="N198" t="s">
        <v>313</v>
      </c>
      <c r="O198" t="s">
        <v>313</v>
      </c>
      <c r="P198" t="s">
        <v>313</v>
      </c>
      <c r="Q198" t="s">
        <v>1371</v>
      </c>
      <c r="R198" t="s">
        <v>330</v>
      </c>
      <c r="S198" t="s">
        <v>313</v>
      </c>
      <c r="T198" t="s">
        <v>313</v>
      </c>
      <c r="U198" t="s">
        <v>313</v>
      </c>
      <c r="V198" t="s">
        <v>313</v>
      </c>
      <c r="W198" t="s">
        <v>320</v>
      </c>
      <c r="X198" t="s">
        <v>397</v>
      </c>
      <c r="Y198" t="s">
        <v>313</v>
      </c>
      <c r="Z198" s="32"/>
      <c r="AA198">
        <v>80560</v>
      </c>
      <c r="AB198">
        <v>249008</v>
      </c>
      <c r="AC198">
        <v>1</v>
      </c>
      <c r="AD198" t="s">
        <v>20</v>
      </c>
      <c r="AE198" s="32">
        <v>45833</v>
      </c>
      <c r="AF198" s="62">
        <v>0.43809027777777776</v>
      </c>
      <c r="AG198" t="s">
        <v>313</v>
      </c>
      <c r="AH198" t="s">
        <v>335</v>
      </c>
      <c r="AI198" s="32">
        <v>45834</v>
      </c>
      <c r="AJ198" s="62">
        <v>0.44855324074074077</v>
      </c>
      <c r="AK198" t="s">
        <v>6114</v>
      </c>
      <c r="AL198" t="s">
        <v>5445</v>
      </c>
      <c r="AM198" t="s">
        <v>313</v>
      </c>
      <c r="AN198" t="s">
        <v>1304</v>
      </c>
      <c r="AO198" t="s">
        <v>313</v>
      </c>
      <c r="AP198" t="s">
        <v>1373</v>
      </c>
      <c r="AQ198" t="s">
        <v>313</v>
      </c>
      <c r="AR198" s="32"/>
      <c r="AT198" t="s">
        <v>313</v>
      </c>
      <c r="AU198" t="s">
        <v>313</v>
      </c>
      <c r="AV198" t="s">
        <v>313</v>
      </c>
      <c r="AW198" t="s">
        <v>313</v>
      </c>
      <c r="AX198">
        <v>1</v>
      </c>
    </row>
    <row r="199" spans="1:50" x14ac:dyDescent="0.3">
      <c r="A199" t="s">
        <v>20</v>
      </c>
      <c r="B199">
        <v>463</v>
      </c>
      <c r="D199">
        <v>2239</v>
      </c>
      <c r="E199" t="s">
        <v>313</v>
      </c>
      <c r="F199" t="s">
        <v>313</v>
      </c>
      <c r="G199" t="s">
        <v>5446</v>
      </c>
      <c r="H199">
        <v>61630786000115</v>
      </c>
      <c r="I199" t="s">
        <v>313</v>
      </c>
      <c r="J199" t="s">
        <v>1375</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1600</v>
      </c>
      <c r="AB199">
        <v>278556</v>
      </c>
      <c r="AC199">
        <v>1</v>
      </c>
      <c r="AD199" t="s">
        <v>20</v>
      </c>
      <c r="AE199" s="32">
        <v>45833</v>
      </c>
      <c r="AF199" s="62">
        <v>0.44237268518518519</v>
      </c>
      <c r="AG199" t="s">
        <v>313</v>
      </c>
      <c r="AH199" t="s">
        <v>335</v>
      </c>
      <c r="AI199" s="32">
        <v>45834</v>
      </c>
      <c r="AJ199" s="62">
        <v>0.44890046296296299</v>
      </c>
      <c r="AK199" t="s">
        <v>6114</v>
      </c>
      <c r="AL199" t="s">
        <v>5445</v>
      </c>
      <c r="AM199" t="s">
        <v>313</v>
      </c>
      <c r="AN199" t="s">
        <v>1304</v>
      </c>
      <c r="AO199" t="s">
        <v>313</v>
      </c>
      <c r="AP199" t="s">
        <v>1373</v>
      </c>
      <c r="AQ199" t="s">
        <v>313</v>
      </c>
      <c r="AR199" s="32"/>
      <c r="AT199" t="s">
        <v>313</v>
      </c>
      <c r="AU199" t="s">
        <v>313</v>
      </c>
      <c r="AV199" t="s">
        <v>313</v>
      </c>
      <c r="AW199" t="s">
        <v>313</v>
      </c>
      <c r="AX199">
        <v>1</v>
      </c>
    </row>
    <row r="200" spans="1:50" x14ac:dyDescent="0.3">
      <c r="A200" t="s">
        <v>20</v>
      </c>
      <c r="B200">
        <v>466</v>
      </c>
      <c r="D200">
        <v>2243</v>
      </c>
      <c r="E200" t="s">
        <v>313</v>
      </c>
      <c r="F200" t="s">
        <v>313</v>
      </c>
      <c r="G200" t="s">
        <v>5447</v>
      </c>
      <c r="I200" t="s">
        <v>313</v>
      </c>
      <c r="J200" t="s">
        <v>5448</v>
      </c>
      <c r="K200" t="s">
        <v>1378</v>
      </c>
      <c r="L200" t="s">
        <v>313</v>
      </c>
      <c r="M200" t="s">
        <v>1379</v>
      </c>
      <c r="N200" t="s">
        <v>313</v>
      </c>
      <c r="O200" t="s">
        <v>313</v>
      </c>
      <c r="P200" t="s">
        <v>313</v>
      </c>
      <c r="Q200" t="s">
        <v>313</v>
      </c>
      <c r="R200" t="s">
        <v>313</v>
      </c>
      <c r="S200" t="s">
        <v>313</v>
      </c>
      <c r="T200" t="s">
        <v>313</v>
      </c>
      <c r="U200" t="s">
        <v>313</v>
      </c>
      <c r="V200" t="s">
        <v>313</v>
      </c>
      <c r="W200" t="s">
        <v>320</v>
      </c>
      <c r="X200" t="s">
        <v>356</v>
      </c>
      <c r="Y200" t="s">
        <v>313</v>
      </c>
      <c r="Z200" s="32"/>
      <c r="AA200">
        <v>0</v>
      </c>
      <c r="AB200">
        <v>54887</v>
      </c>
      <c r="AC200">
        <v>5</v>
      </c>
      <c r="AD200" t="s">
        <v>20</v>
      </c>
      <c r="AE200" s="32">
        <v>45833</v>
      </c>
      <c r="AF200" s="62">
        <v>0.60601851851851851</v>
      </c>
      <c r="AG200" t="s">
        <v>313</v>
      </c>
      <c r="AH200" t="s">
        <v>358</v>
      </c>
      <c r="AI200" s="32">
        <v>45838</v>
      </c>
      <c r="AJ200" s="62">
        <v>0.35708333333333331</v>
      </c>
      <c r="AK200" t="s">
        <v>313</v>
      </c>
      <c r="AL200" t="s">
        <v>313</v>
      </c>
      <c r="AM200" t="s">
        <v>313</v>
      </c>
      <c r="AN200" t="s">
        <v>1380</v>
      </c>
      <c r="AO200" t="s">
        <v>313</v>
      </c>
      <c r="AP200" t="s">
        <v>1380</v>
      </c>
      <c r="AQ200" t="s">
        <v>313</v>
      </c>
      <c r="AR200" s="32"/>
      <c r="AT200" t="s">
        <v>313</v>
      </c>
      <c r="AU200" t="s">
        <v>313</v>
      </c>
      <c r="AV200" t="s">
        <v>313</v>
      </c>
      <c r="AW200" t="s">
        <v>313</v>
      </c>
      <c r="AX200">
        <v>1</v>
      </c>
    </row>
    <row r="201" spans="1:50" x14ac:dyDescent="0.3">
      <c r="A201" t="s">
        <v>20</v>
      </c>
      <c r="B201">
        <v>467</v>
      </c>
      <c r="D201">
        <v>2244</v>
      </c>
      <c r="E201" t="s">
        <v>313</v>
      </c>
      <c r="F201" t="s">
        <v>313</v>
      </c>
      <c r="G201" t="s">
        <v>5449</v>
      </c>
      <c r="I201" t="s">
        <v>313</v>
      </c>
      <c r="J201" t="s">
        <v>5450</v>
      </c>
      <c r="K201" t="s">
        <v>1318</v>
      </c>
      <c r="L201" t="s">
        <v>313</v>
      </c>
      <c r="M201" t="s">
        <v>1319</v>
      </c>
      <c r="N201" t="s">
        <v>313</v>
      </c>
      <c r="O201" t="s">
        <v>313</v>
      </c>
      <c r="P201" t="s">
        <v>313</v>
      </c>
      <c r="Q201" t="s">
        <v>313</v>
      </c>
      <c r="R201" t="s">
        <v>313</v>
      </c>
      <c r="S201" t="s">
        <v>313</v>
      </c>
      <c r="T201" t="s">
        <v>313</v>
      </c>
      <c r="U201" t="s">
        <v>313</v>
      </c>
      <c r="V201" t="s">
        <v>313</v>
      </c>
      <c r="W201" t="s">
        <v>320</v>
      </c>
      <c r="X201" t="s">
        <v>397</v>
      </c>
      <c r="Y201" t="s">
        <v>313</v>
      </c>
      <c r="Z201" s="32"/>
      <c r="AA201">
        <v>1600</v>
      </c>
      <c r="AB201">
        <v>309656</v>
      </c>
      <c r="AC201">
        <v>5</v>
      </c>
      <c r="AD201" t="s">
        <v>20</v>
      </c>
      <c r="AE201" s="32">
        <v>45833</v>
      </c>
      <c r="AF201" s="62">
        <v>0.66252314814814817</v>
      </c>
      <c r="AG201" t="s">
        <v>313</v>
      </c>
      <c r="AH201" t="s">
        <v>335</v>
      </c>
      <c r="AI201" s="32">
        <v>45838</v>
      </c>
      <c r="AJ201" s="62">
        <v>0.62982638888888887</v>
      </c>
      <c r="AK201" t="s">
        <v>6114</v>
      </c>
      <c r="AL201" t="s">
        <v>5435</v>
      </c>
      <c r="AM201" t="s">
        <v>313</v>
      </c>
      <c r="AN201" t="s">
        <v>1322</v>
      </c>
      <c r="AO201" t="s">
        <v>313</v>
      </c>
      <c r="AP201" t="s">
        <v>1302</v>
      </c>
      <c r="AQ201" t="s">
        <v>313</v>
      </c>
      <c r="AR201" s="32"/>
      <c r="AT201" t="s">
        <v>313</v>
      </c>
      <c r="AU201" t="s">
        <v>313</v>
      </c>
      <c r="AV201" t="s">
        <v>313</v>
      </c>
      <c r="AW201" t="s">
        <v>313</v>
      </c>
      <c r="AX201">
        <v>1</v>
      </c>
    </row>
    <row r="202" spans="1:50" x14ac:dyDescent="0.3">
      <c r="A202" t="s">
        <v>20</v>
      </c>
      <c r="B202">
        <v>468</v>
      </c>
      <c r="D202">
        <v>2245</v>
      </c>
      <c r="E202" t="s">
        <v>313</v>
      </c>
      <c r="F202" t="s">
        <v>313</v>
      </c>
      <c r="G202" t="s">
        <v>1383</v>
      </c>
      <c r="H202">
        <v>9509581000166</v>
      </c>
      <c r="I202" t="s">
        <v>313</v>
      </c>
      <c r="J202" t="s">
        <v>5451</v>
      </c>
      <c r="K202" t="s">
        <v>1385</v>
      </c>
      <c r="L202" t="s">
        <v>313</v>
      </c>
      <c r="M202" t="s">
        <v>1386</v>
      </c>
      <c r="N202" t="s">
        <v>313</v>
      </c>
      <c r="O202" t="s">
        <v>313</v>
      </c>
      <c r="P202" t="s">
        <v>313</v>
      </c>
      <c r="Q202" t="s">
        <v>631</v>
      </c>
      <c r="R202" t="s">
        <v>330</v>
      </c>
      <c r="S202" t="s">
        <v>313</v>
      </c>
      <c r="T202" t="s">
        <v>313</v>
      </c>
      <c r="U202" t="s">
        <v>313</v>
      </c>
      <c r="V202" t="s">
        <v>313</v>
      </c>
      <c r="W202" t="s">
        <v>320</v>
      </c>
      <c r="X202" t="s">
        <v>333</v>
      </c>
      <c r="Y202" t="s">
        <v>313</v>
      </c>
      <c r="Z202" s="32"/>
      <c r="AA202">
        <v>10800</v>
      </c>
      <c r="AB202">
        <v>450</v>
      </c>
      <c r="AC202">
        <v>5</v>
      </c>
      <c r="AD202" t="s">
        <v>20</v>
      </c>
      <c r="AE202" s="32">
        <v>45833</v>
      </c>
      <c r="AF202" s="62">
        <v>0.6728587962962963</v>
      </c>
      <c r="AG202" t="s">
        <v>313</v>
      </c>
      <c r="AH202" t="s">
        <v>335</v>
      </c>
      <c r="AI202" s="32">
        <v>45838</v>
      </c>
      <c r="AJ202" s="62">
        <v>0.62880787037037034</v>
      </c>
      <c r="AK202" t="s">
        <v>6114</v>
      </c>
      <c r="AL202" t="s">
        <v>5452</v>
      </c>
      <c r="AM202" t="s">
        <v>313</v>
      </c>
      <c r="AN202" t="s">
        <v>1388</v>
      </c>
      <c r="AO202" t="s">
        <v>313</v>
      </c>
      <c r="AP202" t="s">
        <v>1323</v>
      </c>
      <c r="AQ202" t="s">
        <v>313</v>
      </c>
      <c r="AR202" s="32"/>
      <c r="AT202" t="s">
        <v>313</v>
      </c>
      <c r="AU202" t="s">
        <v>313</v>
      </c>
      <c r="AV202" t="s">
        <v>313</v>
      </c>
      <c r="AW202" t="s">
        <v>313</v>
      </c>
      <c r="AX202">
        <v>1</v>
      </c>
    </row>
    <row r="203" spans="1:50" x14ac:dyDescent="0.3">
      <c r="A203" t="s">
        <v>20</v>
      </c>
      <c r="B203">
        <v>469</v>
      </c>
      <c r="D203">
        <v>2250</v>
      </c>
      <c r="E203" t="s">
        <v>313</v>
      </c>
      <c r="F203" t="s">
        <v>313</v>
      </c>
      <c r="G203" t="s">
        <v>1389</v>
      </c>
      <c r="I203" t="s">
        <v>313</v>
      </c>
      <c r="J203" t="s">
        <v>1390</v>
      </c>
      <c r="K203" t="s">
        <v>1391</v>
      </c>
      <c r="L203" t="s">
        <v>313</v>
      </c>
      <c r="M203" t="s">
        <v>1392</v>
      </c>
      <c r="N203" t="s">
        <v>313</v>
      </c>
      <c r="O203" t="s">
        <v>313</v>
      </c>
      <c r="P203" t="s">
        <v>313</v>
      </c>
      <c r="Q203" t="s">
        <v>313</v>
      </c>
      <c r="R203" t="s">
        <v>313</v>
      </c>
      <c r="S203" t="s">
        <v>313</v>
      </c>
      <c r="T203" t="s">
        <v>313</v>
      </c>
      <c r="U203" t="s">
        <v>313</v>
      </c>
      <c r="V203" t="s">
        <v>313</v>
      </c>
      <c r="W203" t="s">
        <v>320</v>
      </c>
      <c r="X203" t="s">
        <v>356</v>
      </c>
      <c r="Y203" t="s">
        <v>313</v>
      </c>
      <c r="Z203" s="32"/>
      <c r="AA203">
        <v>607121</v>
      </c>
      <c r="AB203">
        <v>0</v>
      </c>
      <c r="AC203">
        <v>25</v>
      </c>
      <c r="AD203" t="s">
        <v>20</v>
      </c>
      <c r="AE203" s="32">
        <v>45834</v>
      </c>
      <c r="AF203" s="62">
        <v>0.49910879629629629</v>
      </c>
      <c r="AG203" t="s">
        <v>313</v>
      </c>
      <c r="AH203" t="s">
        <v>358</v>
      </c>
      <c r="AI203" s="32">
        <v>45859</v>
      </c>
      <c r="AJ203" s="62">
        <v>0.38678240740740738</v>
      </c>
      <c r="AK203" t="s">
        <v>313</v>
      </c>
      <c r="AL203" t="s">
        <v>313</v>
      </c>
      <c r="AM203" t="s">
        <v>313</v>
      </c>
      <c r="AN203" t="s">
        <v>1393</v>
      </c>
      <c r="AO203" t="s">
        <v>313</v>
      </c>
      <c r="AP203" t="s">
        <v>1393</v>
      </c>
      <c r="AQ203" t="s">
        <v>313</v>
      </c>
      <c r="AR203" s="32"/>
      <c r="AT203" t="s">
        <v>313</v>
      </c>
      <c r="AU203" t="s">
        <v>313</v>
      </c>
      <c r="AV203" t="s">
        <v>313</v>
      </c>
      <c r="AW203" t="s">
        <v>313</v>
      </c>
      <c r="AX203">
        <v>1</v>
      </c>
    </row>
    <row r="204" spans="1:50" x14ac:dyDescent="0.3">
      <c r="A204" t="s">
        <v>20</v>
      </c>
      <c r="B204">
        <v>470</v>
      </c>
      <c r="D204">
        <v>2272</v>
      </c>
      <c r="E204" t="s">
        <v>313</v>
      </c>
      <c r="F204" t="s">
        <v>313</v>
      </c>
      <c r="G204" t="s">
        <v>1394</v>
      </c>
      <c r="H204">
        <v>912882000161</v>
      </c>
      <c r="I204" t="s">
        <v>313</v>
      </c>
      <c r="J204" t="s">
        <v>5453</v>
      </c>
      <c r="K204" t="s">
        <v>1396</v>
      </c>
      <c r="L204" t="s">
        <v>313</v>
      </c>
      <c r="M204" t="s">
        <v>1397</v>
      </c>
      <c r="N204" t="s">
        <v>313</v>
      </c>
      <c r="O204" t="s">
        <v>313</v>
      </c>
      <c r="P204" t="s">
        <v>313</v>
      </c>
      <c r="Q204" t="s">
        <v>1398</v>
      </c>
      <c r="R204" t="s">
        <v>564</v>
      </c>
      <c r="S204" t="s">
        <v>313</v>
      </c>
      <c r="T204" t="s">
        <v>313</v>
      </c>
      <c r="U204" t="s">
        <v>313</v>
      </c>
      <c r="V204" t="s">
        <v>1251</v>
      </c>
      <c r="W204" t="s">
        <v>320</v>
      </c>
      <c r="X204" t="s">
        <v>347</v>
      </c>
      <c r="Y204" t="s">
        <v>313</v>
      </c>
      <c r="Z204" s="32"/>
      <c r="AA204">
        <v>16960</v>
      </c>
      <c r="AB204">
        <v>14034</v>
      </c>
      <c r="AC204">
        <v>84</v>
      </c>
      <c r="AD204" t="s">
        <v>20</v>
      </c>
      <c r="AE204" s="32">
        <v>45838</v>
      </c>
      <c r="AF204" s="62">
        <v>0.49502314814814813</v>
      </c>
      <c r="AG204" t="s">
        <v>313</v>
      </c>
      <c r="AH204" t="s">
        <v>335</v>
      </c>
      <c r="AI204" s="32">
        <v>45922</v>
      </c>
      <c r="AJ204" s="62">
        <v>0.4777777777777778</v>
      </c>
      <c r="AK204" t="s">
        <v>6114</v>
      </c>
      <c r="AL204" t="s">
        <v>5454</v>
      </c>
      <c r="AM204" t="s">
        <v>313</v>
      </c>
      <c r="AN204" t="s">
        <v>1400</v>
      </c>
      <c r="AO204" t="s">
        <v>313</v>
      </c>
      <c r="AP204" t="s">
        <v>1400</v>
      </c>
      <c r="AQ204" t="s">
        <v>313</v>
      </c>
      <c r="AR204" s="32"/>
      <c r="AT204" t="s">
        <v>313</v>
      </c>
      <c r="AU204" t="s">
        <v>313</v>
      </c>
      <c r="AV204" t="s">
        <v>313</v>
      </c>
      <c r="AW204" t="s">
        <v>313</v>
      </c>
      <c r="AX204">
        <v>1</v>
      </c>
    </row>
    <row r="205" spans="1:50" x14ac:dyDescent="0.3">
      <c r="A205" t="s">
        <v>45</v>
      </c>
      <c r="B205">
        <v>475</v>
      </c>
      <c r="D205">
        <v>2299</v>
      </c>
      <c r="E205" t="s">
        <v>313</v>
      </c>
      <c r="F205" t="s">
        <v>313</v>
      </c>
      <c r="G205" t="s">
        <v>1401</v>
      </c>
      <c r="H205">
        <v>3436772000169</v>
      </c>
      <c r="I205" t="s">
        <v>313</v>
      </c>
      <c r="J205" t="s">
        <v>1402</v>
      </c>
      <c r="K205" t="s">
        <v>1403</v>
      </c>
      <c r="L205" t="s">
        <v>313</v>
      </c>
      <c r="M205" t="s">
        <v>1404</v>
      </c>
      <c r="N205" t="s">
        <v>313</v>
      </c>
      <c r="O205" t="s">
        <v>313</v>
      </c>
      <c r="P205" t="s">
        <v>313</v>
      </c>
      <c r="Q205" t="s">
        <v>631</v>
      </c>
      <c r="R205" t="s">
        <v>330</v>
      </c>
      <c r="S205" t="s">
        <v>313</v>
      </c>
      <c r="T205" t="s">
        <v>313</v>
      </c>
      <c r="U205" t="s">
        <v>313</v>
      </c>
      <c r="V205" t="s">
        <v>313</v>
      </c>
      <c r="W205" t="s">
        <v>320</v>
      </c>
      <c r="X205" t="s">
        <v>333</v>
      </c>
      <c r="Y205" t="s">
        <v>313</v>
      </c>
      <c r="Z205" s="32"/>
      <c r="AC205">
        <v>60</v>
      </c>
      <c r="AD205" t="s">
        <v>45</v>
      </c>
      <c r="AE205" s="32">
        <v>45842</v>
      </c>
      <c r="AF205" s="62">
        <v>0.39122685185185185</v>
      </c>
      <c r="AG205" t="s">
        <v>313</v>
      </c>
      <c r="AH205" t="s">
        <v>335</v>
      </c>
      <c r="AI205" s="32">
        <v>45902</v>
      </c>
      <c r="AJ205" s="62">
        <v>0.41572916666666665</v>
      </c>
      <c r="AK205" t="s">
        <v>6114</v>
      </c>
      <c r="AL205" t="s">
        <v>313</v>
      </c>
      <c r="AM205" t="s">
        <v>313</v>
      </c>
      <c r="AN205" t="s">
        <v>1405</v>
      </c>
      <c r="AO205" t="s">
        <v>313</v>
      </c>
      <c r="AP205" t="s">
        <v>1406</v>
      </c>
      <c r="AQ205" t="s">
        <v>313</v>
      </c>
      <c r="AR205" s="32"/>
      <c r="AT205" t="s">
        <v>313</v>
      </c>
      <c r="AU205" t="s">
        <v>313</v>
      </c>
      <c r="AV205" t="s">
        <v>313</v>
      </c>
      <c r="AW205" t="s">
        <v>313</v>
      </c>
      <c r="AX205">
        <v>1</v>
      </c>
    </row>
    <row r="206" spans="1:50" x14ac:dyDescent="0.3">
      <c r="A206" t="s">
        <v>20</v>
      </c>
      <c r="B206">
        <v>485</v>
      </c>
      <c r="D206">
        <v>2341</v>
      </c>
      <c r="E206" t="s">
        <v>313</v>
      </c>
      <c r="F206" t="s">
        <v>313</v>
      </c>
      <c r="G206" t="s">
        <v>5455</v>
      </c>
      <c r="H206">
        <v>20750928000109</v>
      </c>
      <c r="I206" t="s">
        <v>313</v>
      </c>
      <c r="J206" t="s">
        <v>5456</v>
      </c>
      <c r="K206" t="s">
        <v>1409</v>
      </c>
      <c r="L206" t="s">
        <v>313</v>
      </c>
      <c r="M206" t="s">
        <v>1410</v>
      </c>
      <c r="N206" t="s">
        <v>313</v>
      </c>
      <c r="O206" t="s">
        <v>313</v>
      </c>
      <c r="P206" t="s">
        <v>313</v>
      </c>
      <c r="Q206" t="s">
        <v>1411</v>
      </c>
      <c r="R206" t="s">
        <v>472</v>
      </c>
      <c r="S206" t="s">
        <v>313</v>
      </c>
      <c r="T206" t="s">
        <v>313</v>
      </c>
      <c r="U206" t="s">
        <v>313</v>
      </c>
      <c r="V206" t="s">
        <v>955</v>
      </c>
      <c r="W206" t="s">
        <v>320</v>
      </c>
      <c r="X206" t="s">
        <v>356</v>
      </c>
      <c r="Y206" t="s">
        <v>313</v>
      </c>
      <c r="Z206" s="32"/>
      <c r="AA206">
        <v>6429976</v>
      </c>
      <c r="AB206">
        <v>399322</v>
      </c>
      <c r="AC206">
        <v>73</v>
      </c>
      <c r="AD206" t="s">
        <v>20</v>
      </c>
      <c r="AE206" s="32">
        <v>45852</v>
      </c>
      <c r="AF206" s="62">
        <v>0.42383101851851851</v>
      </c>
      <c r="AG206" t="s">
        <v>313</v>
      </c>
      <c r="AH206" t="s">
        <v>358</v>
      </c>
      <c r="AI206" s="32">
        <v>45925</v>
      </c>
      <c r="AJ206" s="62">
        <v>0.63105324074074076</v>
      </c>
      <c r="AK206" t="s">
        <v>313</v>
      </c>
      <c r="AL206" t="s">
        <v>313</v>
      </c>
      <c r="AM206" t="s">
        <v>313</v>
      </c>
      <c r="AN206" t="s">
        <v>1412</v>
      </c>
      <c r="AO206" t="s">
        <v>313</v>
      </c>
      <c r="AP206" t="s">
        <v>1413</v>
      </c>
      <c r="AQ206" t="s">
        <v>313</v>
      </c>
      <c r="AR206" s="32"/>
      <c r="AT206" t="s">
        <v>313</v>
      </c>
      <c r="AU206" t="s">
        <v>313</v>
      </c>
      <c r="AV206" t="s">
        <v>313</v>
      </c>
      <c r="AW206" t="s">
        <v>313</v>
      </c>
      <c r="AX206">
        <v>1</v>
      </c>
    </row>
    <row r="207" spans="1:50" x14ac:dyDescent="0.3">
      <c r="A207" t="s">
        <v>20</v>
      </c>
      <c r="B207">
        <v>486</v>
      </c>
      <c r="D207">
        <v>2343</v>
      </c>
      <c r="E207" t="s">
        <v>313</v>
      </c>
      <c r="F207" t="s">
        <v>313</v>
      </c>
      <c r="G207" t="s">
        <v>1414</v>
      </c>
      <c r="H207">
        <v>20750928000109</v>
      </c>
      <c r="I207" t="s">
        <v>313</v>
      </c>
      <c r="J207" t="s">
        <v>5457</v>
      </c>
      <c r="K207" t="s">
        <v>1409</v>
      </c>
      <c r="L207" t="s">
        <v>313</v>
      </c>
      <c r="M207" t="s">
        <v>1410</v>
      </c>
      <c r="N207" t="s">
        <v>313</v>
      </c>
      <c r="O207" t="s">
        <v>313</v>
      </c>
      <c r="P207" t="s">
        <v>313</v>
      </c>
      <c r="Q207" t="s">
        <v>1411</v>
      </c>
      <c r="R207" t="s">
        <v>472</v>
      </c>
      <c r="S207" t="s">
        <v>313</v>
      </c>
      <c r="T207" t="s">
        <v>313</v>
      </c>
      <c r="U207" t="s">
        <v>313</v>
      </c>
      <c r="V207" t="s">
        <v>313</v>
      </c>
      <c r="W207" t="s">
        <v>320</v>
      </c>
      <c r="X207" t="s">
        <v>356</v>
      </c>
      <c r="Y207" t="s">
        <v>313</v>
      </c>
      <c r="Z207" s="32"/>
      <c r="AA207">
        <v>1600</v>
      </c>
      <c r="AB207">
        <v>2325</v>
      </c>
      <c r="AC207">
        <v>73</v>
      </c>
      <c r="AD207" t="s">
        <v>20</v>
      </c>
      <c r="AE207" s="32">
        <v>45852</v>
      </c>
      <c r="AF207" s="62">
        <v>0.4576736111111111</v>
      </c>
      <c r="AG207" t="s">
        <v>313</v>
      </c>
      <c r="AH207" t="s">
        <v>335</v>
      </c>
      <c r="AI207" s="32">
        <v>45925</v>
      </c>
      <c r="AJ207" s="62">
        <v>0.62450231481481477</v>
      </c>
      <c r="AK207" t="s">
        <v>398</v>
      </c>
      <c r="AL207" t="s">
        <v>5458</v>
      </c>
      <c r="AM207" t="s">
        <v>313</v>
      </c>
      <c r="AN207" t="s">
        <v>1412</v>
      </c>
      <c r="AO207" t="s">
        <v>313</v>
      </c>
      <c r="AP207" t="s">
        <v>1413</v>
      </c>
      <c r="AQ207" t="s">
        <v>313</v>
      </c>
      <c r="AR207" s="32"/>
      <c r="AT207" t="s">
        <v>313</v>
      </c>
      <c r="AU207" t="s">
        <v>313</v>
      </c>
      <c r="AV207" t="s">
        <v>313</v>
      </c>
      <c r="AW207" t="s">
        <v>313</v>
      </c>
      <c r="AX207">
        <v>1</v>
      </c>
    </row>
    <row r="208" spans="1:50" x14ac:dyDescent="0.3">
      <c r="A208" t="s">
        <v>20</v>
      </c>
      <c r="B208">
        <v>487</v>
      </c>
      <c r="D208">
        <v>2345</v>
      </c>
      <c r="E208" t="s">
        <v>313</v>
      </c>
      <c r="F208" t="s">
        <v>313</v>
      </c>
      <c r="G208" t="s">
        <v>1417</v>
      </c>
      <c r="I208" t="s">
        <v>313</v>
      </c>
      <c r="J208" t="s">
        <v>1418</v>
      </c>
      <c r="K208" t="s">
        <v>579</v>
      </c>
      <c r="L208" t="s">
        <v>313</v>
      </c>
      <c r="M208" t="s">
        <v>580</v>
      </c>
      <c r="N208" t="s">
        <v>313</v>
      </c>
      <c r="O208" t="s">
        <v>313</v>
      </c>
      <c r="P208" t="s">
        <v>313</v>
      </c>
      <c r="Q208" t="s">
        <v>313</v>
      </c>
      <c r="R208" t="s">
        <v>313</v>
      </c>
      <c r="S208" t="s">
        <v>313</v>
      </c>
      <c r="T208" t="s">
        <v>313</v>
      </c>
      <c r="U208" t="s">
        <v>313</v>
      </c>
      <c r="V208" t="s">
        <v>313</v>
      </c>
      <c r="W208" t="s">
        <v>320</v>
      </c>
      <c r="X208" t="s">
        <v>356</v>
      </c>
      <c r="Y208" t="s">
        <v>313</v>
      </c>
      <c r="Z208" s="32"/>
      <c r="AA208">
        <v>0</v>
      </c>
      <c r="AB208">
        <v>14256</v>
      </c>
      <c r="AC208">
        <v>7</v>
      </c>
      <c r="AD208" t="s">
        <v>20</v>
      </c>
      <c r="AE208" s="32">
        <v>45852</v>
      </c>
      <c r="AF208" s="62">
        <v>0.61031250000000004</v>
      </c>
      <c r="AG208" t="s">
        <v>313</v>
      </c>
      <c r="AH208" t="s">
        <v>358</v>
      </c>
      <c r="AI208" s="32">
        <v>45859</v>
      </c>
      <c r="AJ208" s="62">
        <v>0.39141203703703703</v>
      </c>
      <c r="AK208" t="s">
        <v>313</v>
      </c>
      <c r="AL208" t="s">
        <v>313</v>
      </c>
      <c r="AM208" t="s">
        <v>313</v>
      </c>
      <c r="AN208" t="s">
        <v>1419</v>
      </c>
      <c r="AO208" t="s">
        <v>313</v>
      </c>
      <c r="AP208" t="s">
        <v>1419</v>
      </c>
      <c r="AQ208" t="s">
        <v>313</v>
      </c>
      <c r="AR208" s="32"/>
      <c r="AT208" t="s">
        <v>313</v>
      </c>
      <c r="AU208" t="s">
        <v>313</v>
      </c>
      <c r="AV208" t="s">
        <v>313</v>
      </c>
      <c r="AW208" t="s">
        <v>313</v>
      </c>
      <c r="AX208">
        <v>1</v>
      </c>
    </row>
    <row r="209" spans="1:50" x14ac:dyDescent="0.3">
      <c r="A209" t="s">
        <v>20</v>
      </c>
      <c r="B209">
        <v>488</v>
      </c>
      <c r="D209">
        <v>2346</v>
      </c>
      <c r="E209" t="s">
        <v>1420</v>
      </c>
      <c r="F209" t="s">
        <v>313</v>
      </c>
      <c r="G209" t="s">
        <v>1421</v>
      </c>
      <c r="H209">
        <v>20750928000109</v>
      </c>
      <c r="I209" t="s">
        <v>313</v>
      </c>
      <c r="J209" t="s">
        <v>1422</v>
      </c>
      <c r="K209" t="s">
        <v>1423</v>
      </c>
      <c r="L209" t="s">
        <v>313</v>
      </c>
      <c r="M209" t="s">
        <v>1410</v>
      </c>
      <c r="N209" t="s">
        <v>313</v>
      </c>
      <c r="O209" t="s">
        <v>313</v>
      </c>
      <c r="P209" t="s">
        <v>313</v>
      </c>
      <c r="Q209" t="s">
        <v>313</v>
      </c>
      <c r="R209" t="s">
        <v>313</v>
      </c>
      <c r="S209" t="s">
        <v>313</v>
      </c>
      <c r="T209" t="s">
        <v>313</v>
      </c>
      <c r="U209" t="s">
        <v>313</v>
      </c>
      <c r="V209" t="s">
        <v>1237</v>
      </c>
      <c r="W209" t="s">
        <v>320</v>
      </c>
      <c r="X209" t="s">
        <v>356</v>
      </c>
      <c r="Y209" t="s">
        <v>313</v>
      </c>
      <c r="Z209" s="32">
        <v>46055</v>
      </c>
      <c r="AA209">
        <v>26200</v>
      </c>
      <c r="AB209">
        <v>3400</v>
      </c>
      <c r="AC209">
        <v>206</v>
      </c>
      <c r="AD209" t="s">
        <v>20</v>
      </c>
      <c r="AE209" s="32">
        <v>45853</v>
      </c>
      <c r="AF209" s="62">
        <v>0.72690972222222228</v>
      </c>
      <c r="AG209" t="s">
        <v>313</v>
      </c>
      <c r="AH209" t="s">
        <v>358</v>
      </c>
      <c r="AI209" s="32">
        <v>46059</v>
      </c>
      <c r="AJ209" s="62">
        <v>0.50700231481481484</v>
      </c>
      <c r="AK209" t="s">
        <v>313</v>
      </c>
      <c r="AL209" t="s">
        <v>313</v>
      </c>
      <c r="AM209" t="s">
        <v>313</v>
      </c>
      <c r="AN209" t="s">
        <v>1412</v>
      </c>
      <c r="AO209" t="s">
        <v>20</v>
      </c>
      <c r="AP209" t="s">
        <v>1413</v>
      </c>
      <c r="AQ209" t="s">
        <v>313</v>
      </c>
      <c r="AR209" s="32">
        <v>46001</v>
      </c>
      <c r="AT209" t="s">
        <v>313</v>
      </c>
      <c r="AU209" t="s">
        <v>313</v>
      </c>
      <c r="AV209" t="s">
        <v>313</v>
      </c>
      <c r="AW209" t="s">
        <v>313</v>
      </c>
      <c r="AX209">
        <v>1</v>
      </c>
    </row>
    <row r="210" spans="1:50" x14ac:dyDescent="0.3">
      <c r="A210" t="s">
        <v>20</v>
      </c>
      <c r="B210">
        <v>493</v>
      </c>
      <c r="D210">
        <v>2352</v>
      </c>
      <c r="E210" t="s">
        <v>313</v>
      </c>
      <c r="F210" t="s">
        <v>313</v>
      </c>
      <c r="G210" t="s">
        <v>1424</v>
      </c>
      <c r="H210">
        <v>39750889000160</v>
      </c>
      <c r="I210" t="s">
        <v>313</v>
      </c>
      <c r="J210" t="s">
        <v>1425</v>
      </c>
      <c r="K210" t="s">
        <v>1426</v>
      </c>
      <c r="L210" t="s">
        <v>313</v>
      </c>
      <c r="M210" t="s">
        <v>1114</v>
      </c>
      <c r="N210" t="s">
        <v>313</v>
      </c>
      <c r="O210" t="s">
        <v>313</v>
      </c>
      <c r="P210" t="s">
        <v>313</v>
      </c>
      <c r="Q210" t="s">
        <v>1328</v>
      </c>
      <c r="R210" t="s">
        <v>330</v>
      </c>
      <c r="S210" t="s">
        <v>313</v>
      </c>
      <c r="T210" t="s">
        <v>313</v>
      </c>
      <c r="U210" t="s">
        <v>313</v>
      </c>
      <c r="V210" t="s">
        <v>313</v>
      </c>
      <c r="W210" t="s">
        <v>320</v>
      </c>
      <c r="X210" t="s">
        <v>356</v>
      </c>
      <c r="Y210" t="s">
        <v>535</v>
      </c>
      <c r="Z210" s="32"/>
      <c r="AA210">
        <v>4327344</v>
      </c>
      <c r="AB210">
        <v>37442</v>
      </c>
      <c r="AC210">
        <v>42</v>
      </c>
      <c r="AD210" t="s">
        <v>20</v>
      </c>
      <c r="AE210" s="32">
        <v>45855</v>
      </c>
      <c r="AF210" s="62">
        <v>0.5997569444444445</v>
      </c>
      <c r="AG210" t="s">
        <v>313</v>
      </c>
      <c r="AH210" t="s">
        <v>358</v>
      </c>
      <c r="AI210" s="32">
        <v>45897</v>
      </c>
      <c r="AJ210" s="62">
        <v>0.63119212962962967</v>
      </c>
      <c r="AK210" t="s">
        <v>313</v>
      </c>
      <c r="AL210" t="s">
        <v>313</v>
      </c>
      <c r="AM210" t="s">
        <v>313</v>
      </c>
      <c r="AN210" t="s">
        <v>1427</v>
      </c>
      <c r="AO210" t="s">
        <v>313</v>
      </c>
      <c r="AP210" t="s">
        <v>1427</v>
      </c>
      <c r="AQ210" t="s">
        <v>313</v>
      </c>
      <c r="AR210" s="32"/>
      <c r="AT210" t="s">
        <v>313</v>
      </c>
      <c r="AU210" t="s">
        <v>313</v>
      </c>
      <c r="AV210" t="s">
        <v>313</v>
      </c>
      <c r="AW210" t="s">
        <v>313</v>
      </c>
      <c r="AX210">
        <v>1</v>
      </c>
    </row>
    <row r="211" spans="1:50" x14ac:dyDescent="0.3">
      <c r="A211" t="s">
        <v>20</v>
      </c>
      <c r="B211">
        <v>494</v>
      </c>
      <c r="D211">
        <v>2354</v>
      </c>
      <c r="E211" t="s">
        <v>313</v>
      </c>
      <c r="F211" t="s">
        <v>313</v>
      </c>
      <c r="G211" t="s">
        <v>1428</v>
      </c>
      <c r="I211" t="s">
        <v>313</v>
      </c>
      <c r="J211" t="s">
        <v>1429</v>
      </c>
      <c r="K211" t="s">
        <v>1113</v>
      </c>
      <c r="L211" t="s">
        <v>313</v>
      </c>
      <c r="M211" t="s">
        <v>1114</v>
      </c>
      <c r="N211" t="s">
        <v>313</v>
      </c>
      <c r="O211" t="s">
        <v>313</v>
      </c>
      <c r="P211" t="s">
        <v>313</v>
      </c>
      <c r="Q211" t="s">
        <v>313</v>
      </c>
      <c r="R211" t="s">
        <v>313</v>
      </c>
      <c r="S211" t="s">
        <v>313</v>
      </c>
      <c r="T211" t="s">
        <v>313</v>
      </c>
      <c r="U211" t="s">
        <v>313</v>
      </c>
      <c r="V211" t="s">
        <v>313</v>
      </c>
      <c r="W211" t="s">
        <v>320</v>
      </c>
      <c r="X211" t="s">
        <v>356</v>
      </c>
      <c r="Y211" t="s">
        <v>535</v>
      </c>
      <c r="Z211" s="32"/>
      <c r="AA211">
        <v>1167696</v>
      </c>
      <c r="AB211">
        <v>0</v>
      </c>
      <c r="AC211">
        <v>42</v>
      </c>
      <c r="AD211" t="s">
        <v>20</v>
      </c>
      <c r="AE211" s="32">
        <v>45855</v>
      </c>
      <c r="AF211" s="62">
        <v>0.60982638888888885</v>
      </c>
      <c r="AG211" t="s">
        <v>313</v>
      </c>
      <c r="AH211" t="s">
        <v>358</v>
      </c>
      <c r="AI211" s="32">
        <v>45897</v>
      </c>
      <c r="AJ211" s="62">
        <v>0.63295138888888891</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3">
      <c r="A212" t="s">
        <v>20</v>
      </c>
      <c r="B212">
        <v>495</v>
      </c>
      <c r="D212">
        <v>2356</v>
      </c>
      <c r="E212" t="s">
        <v>313</v>
      </c>
      <c r="F212" t="s">
        <v>313</v>
      </c>
      <c r="G212" t="s">
        <v>5459</v>
      </c>
      <c r="I212" t="s">
        <v>313</v>
      </c>
      <c r="J212" t="s">
        <v>5460</v>
      </c>
      <c r="K212" t="s">
        <v>1432</v>
      </c>
      <c r="L212" t="s">
        <v>313</v>
      </c>
      <c r="M212" t="s">
        <v>1433</v>
      </c>
      <c r="N212" t="s">
        <v>313</v>
      </c>
      <c r="O212" t="s">
        <v>313</v>
      </c>
      <c r="P212" t="s">
        <v>313</v>
      </c>
      <c r="Q212" t="s">
        <v>313</v>
      </c>
      <c r="R212" t="s">
        <v>313</v>
      </c>
      <c r="S212" t="s">
        <v>313</v>
      </c>
      <c r="T212" t="s">
        <v>313</v>
      </c>
      <c r="U212" t="s">
        <v>313</v>
      </c>
      <c r="V212" t="s">
        <v>1251</v>
      </c>
      <c r="W212" t="s">
        <v>320</v>
      </c>
      <c r="X212" t="s">
        <v>347</v>
      </c>
      <c r="Y212" t="s">
        <v>313</v>
      </c>
      <c r="Z212" s="32"/>
      <c r="AA212">
        <v>16960</v>
      </c>
      <c r="AB212">
        <v>10748</v>
      </c>
      <c r="AC212">
        <v>67</v>
      </c>
      <c r="AD212" t="s">
        <v>20</v>
      </c>
      <c r="AE212" s="32">
        <v>45855</v>
      </c>
      <c r="AF212" s="62">
        <v>0.66787037037037034</v>
      </c>
      <c r="AG212" t="s">
        <v>313</v>
      </c>
      <c r="AH212" t="s">
        <v>335</v>
      </c>
      <c r="AI212" s="32">
        <v>45922</v>
      </c>
      <c r="AJ212" s="62">
        <v>0.48292824074074076</v>
      </c>
      <c r="AK212" t="s">
        <v>398</v>
      </c>
      <c r="AL212" t="s">
        <v>5461</v>
      </c>
      <c r="AM212" t="s">
        <v>313</v>
      </c>
      <c r="AN212" t="s">
        <v>1419</v>
      </c>
      <c r="AO212" t="s">
        <v>313</v>
      </c>
      <c r="AP212" t="s">
        <v>1419</v>
      </c>
      <c r="AQ212" t="s">
        <v>1435</v>
      </c>
      <c r="AR212" s="32"/>
      <c r="AT212" t="s">
        <v>313</v>
      </c>
      <c r="AU212" t="s">
        <v>313</v>
      </c>
      <c r="AV212" t="s">
        <v>313</v>
      </c>
      <c r="AW212" t="s">
        <v>313</v>
      </c>
      <c r="AX212">
        <v>1</v>
      </c>
    </row>
    <row r="213" spans="1:50" x14ac:dyDescent="0.3">
      <c r="A213" t="s">
        <v>20</v>
      </c>
      <c r="B213">
        <v>496</v>
      </c>
      <c r="D213">
        <v>2361</v>
      </c>
      <c r="E213" t="s">
        <v>1436</v>
      </c>
      <c r="F213" t="s">
        <v>1437</v>
      </c>
      <c r="G213" t="s">
        <v>1438</v>
      </c>
      <c r="H213">
        <v>60444098000521</v>
      </c>
      <c r="I213" t="s">
        <v>313</v>
      </c>
      <c r="J213" t="s">
        <v>1437</v>
      </c>
      <c r="K213" t="s">
        <v>1439</v>
      </c>
      <c r="L213" t="s">
        <v>313</v>
      </c>
      <c r="M213" t="s">
        <v>1440</v>
      </c>
      <c r="N213" t="s">
        <v>313</v>
      </c>
      <c r="O213" t="s">
        <v>313</v>
      </c>
      <c r="P213" t="s">
        <v>313</v>
      </c>
      <c r="Q213" t="s">
        <v>1441</v>
      </c>
      <c r="R213" t="s">
        <v>330</v>
      </c>
      <c r="S213" t="s">
        <v>345</v>
      </c>
      <c r="T213" t="s">
        <v>313</v>
      </c>
      <c r="U213" t="s">
        <v>313</v>
      </c>
      <c r="V213" t="s">
        <v>1115</v>
      </c>
      <c r="W213" t="s">
        <v>320</v>
      </c>
      <c r="X213" t="s">
        <v>356</v>
      </c>
      <c r="Y213" t="s">
        <v>1071</v>
      </c>
      <c r="Z213" s="32">
        <v>46052</v>
      </c>
      <c r="AA213">
        <v>16960</v>
      </c>
      <c r="AB213">
        <v>37395</v>
      </c>
      <c r="AC213">
        <v>166</v>
      </c>
      <c r="AD213" t="s">
        <v>20</v>
      </c>
      <c r="AE213" s="32">
        <v>45861</v>
      </c>
      <c r="AF213" s="62">
        <v>0.49577546296296299</v>
      </c>
      <c r="AG213" t="s">
        <v>313</v>
      </c>
      <c r="AH213" t="s">
        <v>358</v>
      </c>
      <c r="AI213" s="32">
        <v>46027</v>
      </c>
      <c r="AJ213" s="62">
        <v>0.61862268518518515</v>
      </c>
      <c r="AK213" t="s">
        <v>313</v>
      </c>
      <c r="AL213" t="s">
        <v>313</v>
      </c>
      <c r="AM213" t="s">
        <v>313</v>
      </c>
      <c r="AN213" t="s">
        <v>1419</v>
      </c>
      <c r="AO213" t="s">
        <v>20</v>
      </c>
      <c r="AP213" t="s">
        <v>1442</v>
      </c>
      <c r="AQ213" t="s">
        <v>1419</v>
      </c>
      <c r="AR213" s="32">
        <v>46003</v>
      </c>
      <c r="AT213" t="s">
        <v>313</v>
      </c>
      <c r="AU213" t="s">
        <v>313</v>
      </c>
      <c r="AV213" t="s">
        <v>313</v>
      </c>
      <c r="AW213" t="s">
        <v>313</v>
      </c>
      <c r="AX213">
        <v>1</v>
      </c>
    </row>
    <row r="214" spans="1:50" x14ac:dyDescent="0.3">
      <c r="A214" t="s">
        <v>20</v>
      </c>
      <c r="B214">
        <v>497</v>
      </c>
      <c r="D214">
        <v>2363</v>
      </c>
      <c r="E214" t="s">
        <v>313</v>
      </c>
      <c r="F214" t="s">
        <v>1443</v>
      </c>
      <c r="G214" t="s">
        <v>1444</v>
      </c>
      <c r="H214">
        <v>8306975000154</v>
      </c>
      <c r="I214" t="s">
        <v>313</v>
      </c>
      <c r="J214" t="s">
        <v>1443</v>
      </c>
      <c r="K214" t="s">
        <v>1445</v>
      </c>
      <c r="L214" t="s">
        <v>313</v>
      </c>
      <c r="M214" t="s">
        <v>313</v>
      </c>
      <c r="N214" t="s">
        <v>313</v>
      </c>
      <c r="O214" t="s">
        <v>313</v>
      </c>
      <c r="P214" t="s">
        <v>313</v>
      </c>
      <c r="Q214" t="s">
        <v>1446</v>
      </c>
      <c r="R214" t="s">
        <v>564</v>
      </c>
      <c r="S214" t="s">
        <v>345</v>
      </c>
      <c r="T214" t="s">
        <v>313</v>
      </c>
      <c r="U214" t="s">
        <v>313</v>
      </c>
      <c r="V214" t="s">
        <v>313</v>
      </c>
      <c r="W214" t="s">
        <v>320</v>
      </c>
      <c r="X214" t="s">
        <v>356</v>
      </c>
      <c r="Y214" t="s">
        <v>313</v>
      </c>
      <c r="Z214" s="32"/>
      <c r="AA214">
        <v>16960</v>
      </c>
      <c r="AB214">
        <v>2455</v>
      </c>
      <c r="AC214">
        <v>64</v>
      </c>
      <c r="AD214" t="s">
        <v>20</v>
      </c>
      <c r="AE214" s="32">
        <v>45861</v>
      </c>
      <c r="AF214" s="62">
        <v>0.50347222222222221</v>
      </c>
      <c r="AG214" t="s">
        <v>313</v>
      </c>
      <c r="AH214" t="s">
        <v>358</v>
      </c>
      <c r="AI214" s="32">
        <v>45925</v>
      </c>
      <c r="AJ214" s="62">
        <v>0.62386574074074075</v>
      </c>
      <c r="AK214" t="s">
        <v>313</v>
      </c>
      <c r="AL214" t="s">
        <v>313</v>
      </c>
      <c r="AM214" t="s">
        <v>313</v>
      </c>
      <c r="AN214" t="s">
        <v>1447</v>
      </c>
      <c r="AO214" t="s">
        <v>313</v>
      </c>
      <c r="AP214" t="s">
        <v>1442</v>
      </c>
      <c r="AQ214" t="s">
        <v>1447</v>
      </c>
      <c r="AR214" s="32"/>
      <c r="AT214" t="s">
        <v>313</v>
      </c>
      <c r="AU214" t="s">
        <v>313</v>
      </c>
      <c r="AV214" t="s">
        <v>313</v>
      </c>
      <c r="AW214" t="s">
        <v>313</v>
      </c>
      <c r="AX214">
        <v>1</v>
      </c>
    </row>
    <row r="215" spans="1:50" x14ac:dyDescent="0.3">
      <c r="A215" t="s">
        <v>20</v>
      </c>
      <c r="B215">
        <v>503</v>
      </c>
      <c r="D215">
        <v>2433</v>
      </c>
      <c r="E215" t="s">
        <v>313</v>
      </c>
      <c r="F215" t="s">
        <v>313</v>
      </c>
      <c r="G215" t="s">
        <v>5462</v>
      </c>
      <c r="H215">
        <v>46083438000181</v>
      </c>
      <c r="I215" t="s">
        <v>313</v>
      </c>
      <c r="J215" t="s">
        <v>5463</v>
      </c>
      <c r="K215" t="s">
        <v>1450</v>
      </c>
      <c r="L215" t="s">
        <v>313</v>
      </c>
      <c r="M215" t="s">
        <v>1451</v>
      </c>
      <c r="N215" t="s">
        <v>313</v>
      </c>
      <c r="O215" t="s">
        <v>313</v>
      </c>
      <c r="P215" t="s">
        <v>313</v>
      </c>
      <c r="Q215" t="s">
        <v>313</v>
      </c>
      <c r="R215" t="s">
        <v>313</v>
      </c>
      <c r="S215" t="s">
        <v>345</v>
      </c>
      <c r="T215" t="s">
        <v>313</v>
      </c>
      <c r="U215" t="s">
        <v>313</v>
      </c>
      <c r="V215" t="s">
        <v>313</v>
      </c>
      <c r="W215" t="s">
        <v>320</v>
      </c>
      <c r="X215" t="s">
        <v>397</v>
      </c>
      <c r="Y215" t="s">
        <v>313</v>
      </c>
      <c r="Z215" s="32"/>
      <c r="AA215">
        <v>16960</v>
      </c>
      <c r="AB215">
        <v>998</v>
      </c>
      <c r="AC215">
        <v>29</v>
      </c>
      <c r="AD215" t="s">
        <v>20</v>
      </c>
      <c r="AE215" s="32">
        <v>45868</v>
      </c>
      <c r="AF215" s="62">
        <v>0.49329861111111112</v>
      </c>
      <c r="AG215" t="s">
        <v>313</v>
      </c>
      <c r="AH215" t="s">
        <v>335</v>
      </c>
      <c r="AI215" s="32">
        <v>45897</v>
      </c>
      <c r="AJ215" s="62">
        <v>0.69715277777777773</v>
      </c>
      <c r="AK215" t="s">
        <v>6114</v>
      </c>
      <c r="AL215" t="s">
        <v>1452</v>
      </c>
      <c r="AM215" t="s">
        <v>313</v>
      </c>
      <c r="AN215" t="s">
        <v>1453</v>
      </c>
      <c r="AO215" t="s">
        <v>313</v>
      </c>
      <c r="AP215" t="s">
        <v>1453</v>
      </c>
      <c r="AQ215" t="s">
        <v>313</v>
      </c>
      <c r="AR215" s="32"/>
      <c r="AT215" t="s">
        <v>313</v>
      </c>
      <c r="AU215" t="s">
        <v>313</v>
      </c>
      <c r="AV215" t="s">
        <v>313</v>
      </c>
      <c r="AW215" t="s">
        <v>313</v>
      </c>
      <c r="AX215">
        <v>1</v>
      </c>
    </row>
    <row r="216" spans="1:50" x14ac:dyDescent="0.3">
      <c r="A216" t="s">
        <v>20</v>
      </c>
      <c r="B216">
        <v>504</v>
      </c>
      <c r="D216">
        <v>2434</v>
      </c>
      <c r="E216" t="s">
        <v>313</v>
      </c>
      <c r="F216" t="s">
        <v>313</v>
      </c>
      <c r="G216" t="s">
        <v>1454</v>
      </c>
      <c r="H216">
        <v>8306975000154</v>
      </c>
      <c r="I216" t="s">
        <v>313</v>
      </c>
      <c r="J216" t="s">
        <v>1455</v>
      </c>
      <c r="K216" t="s">
        <v>1456</v>
      </c>
      <c r="L216" t="s">
        <v>313</v>
      </c>
      <c r="M216" t="s">
        <v>313</v>
      </c>
      <c r="N216" t="s">
        <v>313</v>
      </c>
      <c r="O216" t="s">
        <v>313</v>
      </c>
      <c r="P216" t="s">
        <v>313</v>
      </c>
      <c r="Q216" t="s">
        <v>1446</v>
      </c>
      <c r="R216" t="s">
        <v>564</v>
      </c>
      <c r="S216" t="s">
        <v>313</v>
      </c>
      <c r="T216" t="s">
        <v>313</v>
      </c>
      <c r="U216" t="s">
        <v>313</v>
      </c>
      <c r="V216" t="s">
        <v>955</v>
      </c>
      <c r="W216" t="s">
        <v>320</v>
      </c>
      <c r="X216" t="s">
        <v>347</v>
      </c>
      <c r="Y216" t="s">
        <v>313</v>
      </c>
      <c r="Z216" s="32"/>
      <c r="AA216">
        <v>87344</v>
      </c>
      <c r="AB216">
        <v>514788</v>
      </c>
      <c r="AC216">
        <v>41</v>
      </c>
      <c r="AD216" t="s">
        <v>20</v>
      </c>
      <c r="AE216" s="32">
        <v>45868</v>
      </c>
      <c r="AF216" s="62">
        <v>0.63407407407407412</v>
      </c>
      <c r="AG216" t="s">
        <v>313</v>
      </c>
      <c r="AH216" t="s">
        <v>335</v>
      </c>
      <c r="AI216" s="32">
        <v>45909</v>
      </c>
      <c r="AJ216" s="62">
        <v>0.64981481481481485</v>
      </c>
      <c r="AK216" t="s">
        <v>398</v>
      </c>
      <c r="AL216" t="s">
        <v>5464</v>
      </c>
      <c r="AM216" t="s">
        <v>313</v>
      </c>
      <c r="AN216" t="s">
        <v>1458</v>
      </c>
      <c r="AO216" t="s">
        <v>313</v>
      </c>
      <c r="AP216" t="s">
        <v>313</v>
      </c>
      <c r="AQ216" t="s">
        <v>313</v>
      </c>
      <c r="AR216" s="32"/>
      <c r="AT216" t="s">
        <v>313</v>
      </c>
      <c r="AU216" t="s">
        <v>313</v>
      </c>
      <c r="AV216" t="s">
        <v>313</v>
      </c>
      <c r="AW216" t="s">
        <v>313</v>
      </c>
      <c r="AX216">
        <v>1</v>
      </c>
    </row>
    <row r="217" spans="1:50" x14ac:dyDescent="0.3">
      <c r="A217" t="s">
        <v>20</v>
      </c>
      <c r="B217">
        <v>505</v>
      </c>
      <c r="D217">
        <v>2436</v>
      </c>
      <c r="E217" t="s">
        <v>313</v>
      </c>
      <c r="F217" t="s">
        <v>313</v>
      </c>
      <c r="G217" t="s">
        <v>1459</v>
      </c>
      <c r="H217">
        <v>8306975000154</v>
      </c>
      <c r="I217" t="s">
        <v>313</v>
      </c>
      <c r="J217" t="s">
        <v>1460</v>
      </c>
      <c r="K217" t="s">
        <v>1456</v>
      </c>
      <c r="L217" t="s">
        <v>313</v>
      </c>
      <c r="M217" t="s">
        <v>313</v>
      </c>
      <c r="N217" t="s">
        <v>313</v>
      </c>
      <c r="O217" t="s">
        <v>313</v>
      </c>
      <c r="P217" t="s">
        <v>313</v>
      </c>
      <c r="Q217" t="s">
        <v>1446</v>
      </c>
      <c r="R217" t="s">
        <v>564</v>
      </c>
      <c r="S217" t="s">
        <v>313</v>
      </c>
      <c r="T217" t="s">
        <v>313</v>
      </c>
      <c r="U217" t="s">
        <v>313</v>
      </c>
      <c r="V217" t="s">
        <v>313</v>
      </c>
      <c r="W217" t="s">
        <v>320</v>
      </c>
      <c r="X217" t="s">
        <v>397</v>
      </c>
      <c r="Y217" t="s">
        <v>313</v>
      </c>
      <c r="Z217" s="32"/>
      <c r="AA217">
        <v>1600</v>
      </c>
      <c r="AB217">
        <v>334556</v>
      </c>
      <c r="AC217">
        <v>30</v>
      </c>
      <c r="AD217" t="s">
        <v>20</v>
      </c>
      <c r="AE217" s="32">
        <v>45868</v>
      </c>
      <c r="AF217" s="62">
        <v>0.67164351851851856</v>
      </c>
      <c r="AG217" t="s">
        <v>313</v>
      </c>
      <c r="AH217" t="s">
        <v>335</v>
      </c>
      <c r="AI217" s="32">
        <v>45898</v>
      </c>
      <c r="AJ217" s="62">
        <v>0.65936342592592589</v>
      </c>
      <c r="AK217" t="s">
        <v>398</v>
      </c>
      <c r="AL217" t="s">
        <v>5465</v>
      </c>
      <c r="AM217" t="s">
        <v>313</v>
      </c>
      <c r="AN217" t="s">
        <v>1453</v>
      </c>
      <c r="AO217" t="s">
        <v>313</v>
      </c>
      <c r="AP217" t="s">
        <v>313</v>
      </c>
      <c r="AQ217" t="s">
        <v>313</v>
      </c>
      <c r="AR217" s="32"/>
      <c r="AT217" t="s">
        <v>313</v>
      </c>
      <c r="AU217" t="s">
        <v>313</v>
      </c>
      <c r="AV217" t="s">
        <v>313</v>
      </c>
      <c r="AW217" t="s">
        <v>313</v>
      </c>
      <c r="AX217">
        <v>1</v>
      </c>
    </row>
    <row r="218" spans="1:50" x14ac:dyDescent="0.3">
      <c r="A218" t="s">
        <v>20</v>
      </c>
      <c r="B218">
        <v>506</v>
      </c>
      <c r="D218">
        <v>2439</v>
      </c>
      <c r="E218" t="s">
        <v>313</v>
      </c>
      <c r="F218" t="s">
        <v>313</v>
      </c>
      <c r="G218" t="s">
        <v>1462</v>
      </c>
      <c r="H218">
        <v>30924882000142</v>
      </c>
      <c r="I218" t="s">
        <v>313</v>
      </c>
      <c r="J218" t="s">
        <v>1463</v>
      </c>
      <c r="K218" t="s">
        <v>313</v>
      </c>
      <c r="L218" t="s">
        <v>313</v>
      </c>
      <c r="M218" t="s">
        <v>1293</v>
      </c>
      <c r="N218" t="s">
        <v>313</v>
      </c>
      <c r="O218" t="s">
        <v>313</v>
      </c>
      <c r="P218" t="s">
        <v>313</v>
      </c>
      <c r="Q218" t="s">
        <v>313</v>
      </c>
      <c r="R218" t="s">
        <v>313</v>
      </c>
      <c r="S218" t="s">
        <v>345</v>
      </c>
      <c r="T218" t="s">
        <v>313</v>
      </c>
      <c r="U218" t="s">
        <v>313</v>
      </c>
      <c r="V218" t="s">
        <v>1237</v>
      </c>
      <c r="W218" t="s">
        <v>320</v>
      </c>
      <c r="X218" t="s">
        <v>356</v>
      </c>
      <c r="Y218" t="s">
        <v>313</v>
      </c>
      <c r="Z218" s="32"/>
      <c r="AA218">
        <v>72240</v>
      </c>
      <c r="AB218">
        <v>2167539</v>
      </c>
      <c r="AC218">
        <v>56</v>
      </c>
      <c r="AD218" t="s">
        <v>20</v>
      </c>
      <c r="AE218" s="32">
        <v>45868</v>
      </c>
      <c r="AF218" s="62">
        <v>0.68521990740740746</v>
      </c>
      <c r="AG218" t="s">
        <v>313</v>
      </c>
      <c r="AH218" t="s">
        <v>335</v>
      </c>
      <c r="AI218" s="32">
        <v>45924</v>
      </c>
      <c r="AJ218" s="62">
        <v>0.3992013888888889</v>
      </c>
      <c r="AK218" t="s">
        <v>398</v>
      </c>
      <c r="AL218" t="s">
        <v>5466</v>
      </c>
      <c r="AM218" t="s">
        <v>313</v>
      </c>
      <c r="AN218" t="s">
        <v>1453</v>
      </c>
      <c r="AO218" t="s">
        <v>313</v>
      </c>
      <c r="AP218" t="s">
        <v>313</v>
      </c>
      <c r="AQ218" t="s">
        <v>313</v>
      </c>
      <c r="AR218" s="32"/>
      <c r="AT218" t="s">
        <v>313</v>
      </c>
      <c r="AU218" t="s">
        <v>313</v>
      </c>
      <c r="AV218" t="s">
        <v>313</v>
      </c>
      <c r="AW218" t="s">
        <v>313</v>
      </c>
      <c r="AX218">
        <v>1</v>
      </c>
    </row>
    <row r="219" spans="1:50" x14ac:dyDescent="0.3">
      <c r="A219" t="s">
        <v>20</v>
      </c>
      <c r="B219">
        <v>507</v>
      </c>
      <c r="D219">
        <v>2440</v>
      </c>
      <c r="E219" t="s">
        <v>313</v>
      </c>
      <c r="F219" t="s">
        <v>313</v>
      </c>
      <c r="G219" t="s">
        <v>1465</v>
      </c>
      <c r="H219">
        <v>30924882000142</v>
      </c>
      <c r="I219" t="s">
        <v>313</v>
      </c>
      <c r="J219" t="s">
        <v>1466</v>
      </c>
      <c r="K219" t="s">
        <v>1292</v>
      </c>
      <c r="L219" t="s">
        <v>313</v>
      </c>
      <c r="M219" t="s">
        <v>1467</v>
      </c>
      <c r="N219" t="s">
        <v>313</v>
      </c>
      <c r="O219" t="s">
        <v>313</v>
      </c>
      <c r="P219" t="s">
        <v>313</v>
      </c>
      <c r="Q219" t="s">
        <v>1166</v>
      </c>
      <c r="R219" t="s">
        <v>388</v>
      </c>
      <c r="S219" t="s">
        <v>313</v>
      </c>
      <c r="T219" t="s">
        <v>313</v>
      </c>
      <c r="U219" t="s">
        <v>313</v>
      </c>
      <c r="V219" t="s">
        <v>1115</v>
      </c>
      <c r="W219" t="s">
        <v>320</v>
      </c>
      <c r="X219" t="s">
        <v>356</v>
      </c>
      <c r="Y219" t="s">
        <v>313</v>
      </c>
      <c r="Z219" s="32"/>
      <c r="AA219">
        <v>1620001</v>
      </c>
      <c r="AB219">
        <v>2900</v>
      </c>
      <c r="AC219">
        <v>56</v>
      </c>
      <c r="AD219" t="s">
        <v>20</v>
      </c>
      <c r="AE219" s="32">
        <v>45868</v>
      </c>
      <c r="AF219" s="62">
        <v>0.72228009259259263</v>
      </c>
      <c r="AG219" t="s">
        <v>313</v>
      </c>
      <c r="AH219" t="s">
        <v>335</v>
      </c>
      <c r="AI219" s="32">
        <v>45924</v>
      </c>
      <c r="AJ219" s="62">
        <v>0.38725694444444442</v>
      </c>
      <c r="AK219" t="s">
        <v>398</v>
      </c>
      <c r="AL219" t="s">
        <v>5467</v>
      </c>
      <c r="AM219" t="s">
        <v>313</v>
      </c>
      <c r="AN219" t="s">
        <v>1453</v>
      </c>
      <c r="AO219" t="s">
        <v>313</v>
      </c>
      <c r="AP219" t="s">
        <v>313</v>
      </c>
      <c r="AQ219" t="s">
        <v>313</v>
      </c>
      <c r="AR219" s="32"/>
      <c r="AT219" t="s">
        <v>313</v>
      </c>
      <c r="AU219" t="s">
        <v>313</v>
      </c>
      <c r="AV219" t="s">
        <v>313</v>
      </c>
      <c r="AW219" t="s">
        <v>313</v>
      </c>
      <c r="AX219">
        <v>1</v>
      </c>
    </row>
    <row r="220" spans="1:50" x14ac:dyDescent="0.3">
      <c r="A220" t="s">
        <v>20</v>
      </c>
      <c r="B220">
        <v>508</v>
      </c>
      <c r="D220">
        <v>2442</v>
      </c>
      <c r="E220" t="s">
        <v>313</v>
      </c>
      <c r="F220" t="s">
        <v>313</v>
      </c>
      <c r="G220" t="s">
        <v>1469</v>
      </c>
      <c r="I220" t="s">
        <v>313</v>
      </c>
      <c r="J220" t="s">
        <v>5440</v>
      </c>
      <c r="K220" t="s">
        <v>1470</v>
      </c>
      <c r="L220" t="s">
        <v>313</v>
      </c>
      <c r="M220" t="s">
        <v>1347</v>
      </c>
      <c r="N220" t="s">
        <v>313</v>
      </c>
      <c r="O220" t="s">
        <v>313</v>
      </c>
      <c r="P220" t="s">
        <v>313</v>
      </c>
      <c r="Q220" t="s">
        <v>313</v>
      </c>
      <c r="R220" t="s">
        <v>313</v>
      </c>
      <c r="S220" t="s">
        <v>313</v>
      </c>
      <c r="T220" t="s">
        <v>313</v>
      </c>
      <c r="U220" t="s">
        <v>313</v>
      </c>
      <c r="V220" t="s">
        <v>313</v>
      </c>
      <c r="W220" t="s">
        <v>320</v>
      </c>
      <c r="X220" t="s">
        <v>356</v>
      </c>
      <c r="Y220" t="s">
        <v>313</v>
      </c>
      <c r="Z220" s="32"/>
      <c r="AA220">
        <v>62169</v>
      </c>
      <c r="AB220">
        <v>0</v>
      </c>
      <c r="AC220">
        <v>53</v>
      </c>
      <c r="AD220" t="s">
        <v>20</v>
      </c>
      <c r="AE220" s="32">
        <v>45869</v>
      </c>
      <c r="AF220" s="62">
        <v>0.38049768518518517</v>
      </c>
      <c r="AG220" t="s">
        <v>313</v>
      </c>
      <c r="AH220" t="s">
        <v>358</v>
      </c>
      <c r="AI220" s="32">
        <v>45922</v>
      </c>
      <c r="AJ220" s="62">
        <v>0.44719907407407405</v>
      </c>
      <c r="AK220" t="s">
        <v>313</v>
      </c>
      <c r="AL220" t="s">
        <v>313</v>
      </c>
      <c r="AM220" t="s">
        <v>313</v>
      </c>
      <c r="AN220" t="s">
        <v>1471</v>
      </c>
      <c r="AO220" t="s">
        <v>313</v>
      </c>
      <c r="AP220" t="s">
        <v>1471</v>
      </c>
      <c r="AQ220" t="s">
        <v>313</v>
      </c>
      <c r="AR220" s="32"/>
      <c r="AT220" t="s">
        <v>313</v>
      </c>
      <c r="AU220" t="s">
        <v>313</v>
      </c>
      <c r="AV220" t="s">
        <v>313</v>
      </c>
      <c r="AW220" t="s">
        <v>313</v>
      </c>
      <c r="AX220">
        <v>1</v>
      </c>
    </row>
    <row r="221" spans="1:50" x14ac:dyDescent="0.3">
      <c r="A221" t="s">
        <v>20</v>
      </c>
      <c r="B221">
        <v>509</v>
      </c>
      <c r="D221">
        <v>2443</v>
      </c>
      <c r="E221" t="s">
        <v>313</v>
      </c>
      <c r="F221" t="s">
        <v>1472</v>
      </c>
      <c r="G221" t="s">
        <v>1473</v>
      </c>
      <c r="H221">
        <v>6346005000157</v>
      </c>
      <c r="I221" t="s">
        <v>313</v>
      </c>
      <c r="J221" t="s">
        <v>1472</v>
      </c>
      <c r="K221" t="s">
        <v>1474</v>
      </c>
      <c r="L221" t="s">
        <v>313</v>
      </c>
      <c r="M221" t="s">
        <v>1475</v>
      </c>
      <c r="N221" t="s">
        <v>313</v>
      </c>
      <c r="O221" t="s">
        <v>313</v>
      </c>
      <c r="P221" t="s">
        <v>313</v>
      </c>
      <c r="Q221" t="s">
        <v>1476</v>
      </c>
      <c r="R221" t="s">
        <v>330</v>
      </c>
      <c r="S221" t="s">
        <v>345</v>
      </c>
      <c r="T221" t="s">
        <v>313</v>
      </c>
      <c r="U221" t="s">
        <v>313</v>
      </c>
      <c r="V221" t="s">
        <v>313</v>
      </c>
      <c r="W221" t="s">
        <v>320</v>
      </c>
      <c r="X221" t="s">
        <v>397</v>
      </c>
      <c r="Y221" t="s">
        <v>313</v>
      </c>
      <c r="Z221" s="32"/>
      <c r="AA221">
        <v>16960</v>
      </c>
      <c r="AB221">
        <v>67275</v>
      </c>
      <c r="AC221">
        <v>28</v>
      </c>
      <c r="AD221" t="s">
        <v>20</v>
      </c>
      <c r="AE221" s="32">
        <v>45869</v>
      </c>
      <c r="AF221" s="62">
        <v>0.49811342592592595</v>
      </c>
      <c r="AG221" t="s">
        <v>313</v>
      </c>
      <c r="AH221" t="s">
        <v>335</v>
      </c>
      <c r="AI221" s="32">
        <v>45897</v>
      </c>
      <c r="AJ221" s="62">
        <v>0.68432870370370369</v>
      </c>
      <c r="AK221" t="s">
        <v>6115</v>
      </c>
      <c r="AL221" t="s">
        <v>5468</v>
      </c>
      <c r="AM221" t="s">
        <v>313</v>
      </c>
      <c r="AN221" t="s">
        <v>1478</v>
      </c>
      <c r="AO221" t="s">
        <v>313</v>
      </c>
      <c r="AP221" t="s">
        <v>1478</v>
      </c>
      <c r="AQ221" t="s">
        <v>1479</v>
      </c>
      <c r="AR221" s="32"/>
      <c r="AT221" t="s">
        <v>313</v>
      </c>
      <c r="AU221" t="s">
        <v>313</v>
      </c>
      <c r="AV221" t="s">
        <v>313</v>
      </c>
      <c r="AW221" t="s">
        <v>313</v>
      </c>
      <c r="AX221">
        <v>1</v>
      </c>
    </row>
    <row r="222" spans="1:50" x14ac:dyDescent="0.3">
      <c r="A222" t="s">
        <v>20</v>
      </c>
      <c r="B222">
        <v>510</v>
      </c>
      <c r="D222">
        <v>2446</v>
      </c>
      <c r="E222" t="s">
        <v>313</v>
      </c>
      <c r="F222" t="s">
        <v>1480</v>
      </c>
      <c r="G222" t="s">
        <v>1481</v>
      </c>
      <c r="H222">
        <v>60315995000101</v>
      </c>
      <c r="I222" t="s">
        <v>313</v>
      </c>
      <c r="J222" t="s">
        <v>1480</v>
      </c>
      <c r="K222" t="s">
        <v>1482</v>
      </c>
      <c r="L222" t="s">
        <v>313</v>
      </c>
      <c r="M222" t="s">
        <v>1483</v>
      </c>
      <c r="N222" t="s">
        <v>313</v>
      </c>
      <c r="O222" t="s">
        <v>313</v>
      </c>
      <c r="P222" t="s">
        <v>313</v>
      </c>
      <c r="Q222" t="s">
        <v>1484</v>
      </c>
      <c r="R222" t="s">
        <v>330</v>
      </c>
      <c r="S222" t="s">
        <v>345</v>
      </c>
      <c r="T222" t="s">
        <v>313</v>
      </c>
      <c r="U222" t="s">
        <v>313</v>
      </c>
      <c r="V222" t="s">
        <v>313</v>
      </c>
      <c r="W222" t="s">
        <v>320</v>
      </c>
      <c r="X222" t="s">
        <v>397</v>
      </c>
      <c r="Y222" t="s">
        <v>313</v>
      </c>
      <c r="Z222" s="32"/>
      <c r="AA222">
        <v>94976</v>
      </c>
      <c r="AB222">
        <v>566152</v>
      </c>
      <c r="AC222">
        <v>29</v>
      </c>
      <c r="AD222" t="s">
        <v>20</v>
      </c>
      <c r="AE222" s="32">
        <v>45869</v>
      </c>
      <c r="AF222" s="62">
        <v>0.71494212962962966</v>
      </c>
      <c r="AG222" t="s">
        <v>313</v>
      </c>
      <c r="AH222" t="s">
        <v>335</v>
      </c>
      <c r="AI222" s="32">
        <v>45898</v>
      </c>
      <c r="AJ222" s="62">
        <v>0.46232638888888888</v>
      </c>
      <c r="AK222" t="s">
        <v>6114</v>
      </c>
      <c r="AL222" t="s">
        <v>1485</v>
      </c>
      <c r="AM222" t="s">
        <v>313</v>
      </c>
      <c r="AN222" t="s">
        <v>1486</v>
      </c>
      <c r="AO222" t="s">
        <v>313</v>
      </c>
      <c r="AP222" t="s">
        <v>1486</v>
      </c>
      <c r="AQ222" t="s">
        <v>1487</v>
      </c>
      <c r="AR222" s="32"/>
      <c r="AT222" t="s">
        <v>313</v>
      </c>
      <c r="AU222" t="s">
        <v>313</v>
      </c>
      <c r="AV222" t="s">
        <v>313</v>
      </c>
      <c r="AW222" t="s">
        <v>313</v>
      </c>
      <c r="AX222">
        <v>1</v>
      </c>
    </row>
    <row r="223" spans="1:50" x14ac:dyDescent="0.3">
      <c r="A223" t="s">
        <v>40</v>
      </c>
      <c r="B223">
        <v>516</v>
      </c>
      <c r="D223">
        <v>2454</v>
      </c>
      <c r="E223" t="s">
        <v>313</v>
      </c>
      <c r="F223" t="s">
        <v>313</v>
      </c>
      <c r="G223" t="s">
        <v>1488</v>
      </c>
      <c r="H223">
        <v>72677693000162</v>
      </c>
      <c r="I223" t="s">
        <v>313</v>
      </c>
      <c r="J223" t="s">
        <v>1489</v>
      </c>
      <c r="K223" t="s">
        <v>1490</v>
      </c>
      <c r="L223" t="s">
        <v>313</v>
      </c>
      <c r="M223" t="s">
        <v>1491</v>
      </c>
      <c r="N223" t="s">
        <v>313</v>
      </c>
      <c r="O223" t="s">
        <v>313</v>
      </c>
      <c r="P223" t="s">
        <v>313</v>
      </c>
      <c r="Q223" t="s">
        <v>1492</v>
      </c>
      <c r="R223" t="s">
        <v>313</v>
      </c>
      <c r="S223" t="s">
        <v>354</v>
      </c>
      <c r="T223" t="s">
        <v>313</v>
      </c>
      <c r="U223" t="s">
        <v>313</v>
      </c>
      <c r="V223" t="s">
        <v>723</v>
      </c>
      <c r="W223" t="s">
        <v>320</v>
      </c>
      <c r="X223" t="s">
        <v>347</v>
      </c>
      <c r="Y223" t="s">
        <v>313</v>
      </c>
      <c r="Z223" s="32"/>
      <c r="AC223">
        <v>53</v>
      </c>
      <c r="AD223" t="s">
        <v>40</v>
      </c>
      <c r="AE223" s="32">
        <v>45876</v>
      </c>
      <c r="AF223" s="62">
        <v>0.50568287037037041</v>
      </c>
      <c r="AG223" t="s">
        <v>313</v>
      </c>
      <c r="AH223" t="s">
        <v>335</v>
      </c>
      <c r="AI223" s="32">
        <v>45929</v>
      </c>
      <c r="AJ223" s="62">
        <v>0.69144675925925925</v>
      </c>
      <c r="AK223" t="s">
        <v>6114</v>
      </c>
      <c r="AL223" t="s">
        <v>313</v>
      </c>
      <c r="AM223" t="s">
        <v>313</v>
      </c>
      <c r="AN223" t="s">
        <v>313</v>
      </c>
      <c r="AO223" t="s">
        <v>40</v>
      </c>
      <c r="AP223" t="s">
        <v>1493</v>
      </c>
      <c r="AQ223" t="s">
        <v>313</v>
      </c>
      <c r="AR223" s="32"/>
      <c r="AT223" t="s">
        <v>313</v>
      </c>
      <c r="AU223" t="s">
        <v>313</v>
      </c>
      <c r="AV223" t="s">
        <v>313</v>
      </c>
      <c r="AW223" t="s">
        <v>313</v>
      </c>
      <c r="AX223">
        <v>1</v>
      </c>
    </row>
    <row r="224" spans="1:50" x14ac:dyDescent="0.3">
      <c r="A224" t="s">
        <v>40</v>
      </c>
      <c r="B224">
        <v>517</v>
      </c>
      <c r="D224">
        <v>2453</v>
      </c>
      <c r="E224" t="s">
        <v>313</v>
      </c>
      <c r="F224" t="s">
        <v>313</v>
      </c>
      <c r="G224" t="s">
        <v>1494</v>
      </c>
      <c r="H224">
        <v>38470026000176</v>
      </c>
      <c r="I224" t="s">
        <v>313</v>
      </c>
      <c r="J224" t="s">
        <v>1495</v>
      </c>
      <c r="K224" t="s">
        <v>1496</v>
      </c>
      <c r="L224" t="s">
        <v>313</v>
      </c>
      <c r="M224" t="s">
        <v>1497</v>
      </c>
      <c r="N224" t="s">
        <v>313</v>
      </c>
      <c r="O224" t="s">
        <v>313</v>
      </c>
      <c r="P224" t="s">
        <v>313</v>
      </c>
      <c r="Q224" t="s">
        <v>463</v>
      </c>
      <c r="R224" t="s">
        <v>313</v>
      </c>
      <c r="S224" t="s">
        <v>354</v>
      </c>
      <c r="T224" t="s">
        <v>313</v>
      </c>
      <c r="U224" t="s">
        <v>313</v>
      </c>
      <c r="V224" t="s">
        <v>313</v>
      </c>
      <c r="W224" t="s">
        <v>320</v>
      </c>
      <c r="X224" t="s">
        <v>437</v>
      </c>
      <c r="Y224" t="s">
        <v>313</v>
      </c>
      <c r="Z224" s="32"/>
      <c r="AC224">
        <v>53</v>
      </c>
      <c r="AD224" t="s">
        <v>40</v>
      </c>
      <c r="AE224" s="32">
        <v>45876</v>
      </c>
      <c r="AF224" s="62">
        <v>0.50621527777777775</v>
      </c>
      <c r="AG224" t="s">
        <v>313</v>
      </c>
      <c r="AH224" t="s">
        <v>335</v>
      </c>
      <c r="AI224" s="32">
        <v>45929</v>
      </c>
      <c r="AJ224" s="62">
        <v>0.69302083333333331</v>
      </c>
      <c r="AK224" t="s">
        <v>6114</v>
      </c>
      <c r="AL224" t="s">
        <v>313</v>
      </c>
      <c r="AM224" t="s">
        <v>313</v>
      </c>
      <c r="AN224" t="s">
        <v>313</v>
      </c>
      <c r="AO224" t="s">
        <v>40</v>
      </c>
      <c r="AP224" t="s">
        <v>313</v>
      </c>
      <c r="AQ224" t="s">
        <v>313</v>
      </c>
      <c r="AR224" s="32"/>
      <c r="AT224" t="s">
        <v>313</v>
      </c>
      <c r="AU224" t="s">
        <v>313</v>
      </c>
      <c r="AV224" t="s">
        <v>313</v>
      </c>
      <c r="AW224" t="s">
        <v>313</v>
      </c>
      <c r="AX224">
        <v>1</v>
      </c>
    </row>
    <row r="225" spans="1:50" x14ac:dyDescent="0.3">
      <c r="A225" t="s">
        <v>40</v>
      </c>
      <c r="B225">
        <v>518</v>
      </c>
      <c r="D225">
        <v>2456</v>
      </c>
      <c r="E225" t="s">
        <v>5469</v>
      </c>
      <c r="F225" t="s">
        <v>313</v>
      </c>
      <c r="G225" t="s">
        <v>5470</v>
      </c>
      <c r="H225">
        <v>30340720000167</v>
      </c>
      <c r="I225" t="s">
        <v>313</v>
      </c>
      <c r="J225" t="s">
        <v>1033</v>
      </c>
      <c r="K225" t="s">
        <v>1500</v>
      </c>
      <c r="L225" t="s">
        <v>313</v>
      </c>
      <c r="M225" t="s">
        <v>1501</v>
      </c>
      <c r="N225" t="s">
        <v>313</v>
      </c>
      <c r="O225" t="s">
        <v>313</v>
      </c>
      <c r="P225" t="s">
        <v>313</v>
      </c>
      <c r="Q225" t="s">
        <v>313</v>
      </c>
      <c r="R225" t="s">
        <v>313</v>
      </c>
      <c r="S225" t="s">
        <v>331</v>
      </c>
      <c r="T225" t="s">
        <v>313</v>
      </c>
      <c r="U225" t="s">
        <v>313</v>
      </c>
      <c r="V225" t="s">
        <v>1115</v>
      </c>
      <c r="W225" t="s">
        <v>320</v>
      </c>
      <c r="X225" t="s">
        <v>356</v>
      </c>
      <c r="Y225" t="s">
        <v>313</v>
      </c>
      <c r="Z225" s="32">
        <v>46112</v>
      </c>
      <c r="AA225">
        <v>27340</v>
      </c>
      <c r="AB225">
        <v>32992</v>
      </c>
      <c r="AC225">
        <v>246</v>
      </c>
      <c r="AD225" t="s">
        <v>40</v>
      </c>
      <c r="AE225" s="32">
        <v>45876</v>
      </c>
      <c r="AF225" s="62">
        <v>0.58170138888888889</v>
      </c>
      <c r="AG225" t="s">
        <v>313</v>
      </c>
      <c r="AH225" t="s">
        <v>335</v>
      </c>
      <c r="AI225" s="32">
        <v>46122</v>
      </c>
      <c r="AJ225" s="62">
        <v>0.70623842592592589</v>
      </c>
      <c r="AK225" t="s">
        <v>6114</v>
      </c>
      <c r="AL225" t="s">
        <v>313</v>
      </c>
      <c r="AM225" t="s">
        <v>313</v>
      </c>
      <c r="AN225" t="s">
        <v>4662</v>
      </c>
      <c r="AO225" t="s">
        <v>40</v>
      </c>
      <c r="AP225" t="s">
        <v>4422</v>
      </c>
      <c r="AQ225" t="s">
        <v>313</v>
      </c>
      <c r="AR225" s="32">
        <v>46122</v>
      </c>
      <c r="AS225">
        <v>90</v>
      </c>
      <c r="AT225" t="s">
        <v>3466</v>
      </c>
      <c r="AU225" t="s">
        <v>4784</v>
      </c>
      <c r="AV225" t="s">
        <v>3467</v>
      </c>
      <c r="AW225" t="s">
        <v>3468</v>
      </c>
      <c r="AX225">
        <v>1</v>
      </c>
    </row>
    <row r="226" spans="1:50" x14ac:dyDescent="0.3">
      <c r="A226" t="s">
        <v>40</v>
      </c>
      <c r="B226">
        <v>519</v>
      </c>
      <c r="D226">
        <v>2457</v>
      </c>
      <c r="E226" t="s">
        <v>313</v>
      </c>
      <c r="F226" t="s">
        <v>313</v>
      </c>
      <c r="G226" t="s">
        <v>1503</v>
      </c>
      <c r="I226" t="s">
        <v>313</v>
      </c>
      <c r="J226" t="s">
        <v>1504</v>
      </c>
      <c r="K226" t="s">
        <v>1505</v>
      </c>
      <c r="L226" t="s">
        <v>313</v>
      </c>
      <c r="M226" t="s">
        <v>1506</v>
      </c>
      <c r="N226" t="s">
        <v>313</v>
      </c>
      <c r="O226" t="s">
        <v>313</v>
      </c>
      <c r="P226" t="s">
        <v>313</v>
      </c>
      <c r="Q226" t="s">
        <v>313</v>
      </c>
      <c r="R226" t="s">
        <v>313</v>
      </c>
      <c r="S226" t="s">
        <v>313</v>
      </c>
      <c r="T226" t="s">
        <v>313</v>
      </c>
      <c r="U226" t="s">
        <v>313</v>
      </c>
      <c r="V226" t="s">
        <v>313</v>
      </c>
      <c r="W226" t="s">
        <v>320</v>
      </c>
      <c r="X226" t="s">
        <v>347</v>
      </c>
      <c r="Y226" t="s">
        <v>313</v>
      </c>
      <c r="Z226" s="32"/>
      <c r="AC226">
        <v>34</v>
      </c>
      <c r="AD226" t="s">
        <v>40</v>
      </c>
      <c r="AE226" s="32">
        <v>45876</v>
      </c>
      <c r="AF226" s="62">
        <v>0.58745370370370376</v>
      </c>
      <c r="AG226" t="s">
        <v>313</v>
      </c>
      <c r="AH226" t="s">
        <v>335</v>
      </c>
      <c r="AI226" s="32">
        <v>45910</v>
      </c>
      <c r="AJ226" s="62">
        <v>0.67646990740740742</v>
      </c>
      <c r="AK226" t="s">
        <v>6115</v>
      </c>
      <c r="AL226" t="s">
        <v>313</v>
      </c>
      <c r="AM226" t="s">
        <v>313</v>
      </c>
      <c r="AN226" t="s">
        <v>1478</v>
      </c>
      <c r="AO226" t="s">
        <v>40</v>
      </c>
      <c r="AP226" t="s">
        <v>1493</v>
      </c>
      <c r="AQ226" t="s">
        <v>313</v>
      </c>
      <c r="AR226" s="32"/>
      <c r="AT226" t="s">
        <v>313</v>
      </c>
      <c r="AU226" t="s">
        <v>313</v>
      </c>
      <c r="AV226" t="s">
        <v>313</v>
      </c>
      <c r="AW226" t="s">
        <v>313</v>
      </c>
      <c r="AX226">
        <v>1</v>
      </c>
    </row>
    <row r="227" spans="1:50" x14ac:dyDescent="0.3">
      <c r="A227" t="s">
        <v>40</v>
      </c>
      <c r="B227">
        <v>521</v>
      </c>
      <c r="D227">
        <v>2459</v>
      </c>
      <c r="E227" t="s">
        <v>313</v>
      </c>
      <c r="F227" t="s">
        <v>313</v>
      </c>
      <c r="G227" t="s">
        <v>1507</v>
      </c>
      <c r="H227">
        <v>7380599000428</v>
      </c>
      <c r="I227" t="s">
        <v>313</v>
      </c>
      <c r="J227" t="s">
        <v>1508</v>
      </c>
      <c r="K227" t="s">
        <v>1509</v>
      </c>
      <c r="L227" t="s">
        <v>313</v>
      </c>
      <c r="M227" t="s">
        <v>1510</v>
      </c>
      <c r="N227" t="s">
        <v>313</v>
      </c>
      <c r="O227" t="s">
        <v>313</v>
      </c>
      <c r="P227" t="s">
        <v>313</v>
      </c>
      <c r="Q227" t="s">
        <v>313</v>
      </c>
      <c r="R227" t="s">
        <v>313</v>
      </c>
      <c r="S227" t="s">
        <v>313</v>
      </c>
      <c r="T227" t="s">
        <v>313</v>
      </c>
      <c r="U227" t="s">
        <v>313</v>
      </c>
      <c r="V227" t="s">
        <v>313</v>
      </c>
      <c r="W227" t="s">
        <v>320</v>
      </c>
      <c r="X227" t="s">
        <v>356</v>
      </c>
      <c r="Y227" t="s">
        <v>313</v>
      </c>
      <c r="Z227" s="32"/>
      <c r="AA227">
        <v>55500</v>
      </c>
      <c r="AB227">
        <v>53662</v>
      </c>
      <c r="AC227">
        <v>17</v>
      </c>
      <c r="AD227" t="s">
        <v>40</v>
      </c>
      <c r="AE227" s="32">
        <v>45877</v>
      </c>
      <c r="AF227" s="62">
        <v>0.49023148148148149</v>
      </c>
      <c r="AG227" t="s">
        <v>313</v>
      </c>
      <c r="AH227" t="s">
        <v>358</v>
      </c>
      <c r="AI227" s="32">
        <v>45894</v>
      </c>
      <c r="AJ227" s="62">
        <v>0.60188657407407409</v>
      </c>
      <c r="AK227" t="s">
        <v>313</v>
      </c>
      <c r="AL227" t="s">
        <v>313</v>
      </c>
      <c r="AM227" t="s">
        <v>313</v>
      </c>
      <c r="AN227" t="s">
        <v>1511</v>
      </c>
      <c r="AO227" t="s">
        <v>40</v>
      </c>
      <c r="AP227" t="s">
        <v>1511</v>
      </c>
      <c r="AQ227" t="s">
        <v>313</v>
      </c>
      <c r="AR227" s="32"/>
      <c r="AT227" t="s">
        <v>313</v>
      </c>
      <c r="AU227" t="s">
        <v>313</v>
      </c>
      <c r="AV227" t="s">
        <v>313</v>
      </c>
      <c r="AW227" t="s">
        <v>313</v>
      </c>
      <c r="AX227">
        <v>1</v>
      </c>
    </row>
    <row r="228" spans="1:50" x14ac:dyDescent="0.3">
      <c r="A228" t="s">
        <v>45</v>
      </c>
      <c r="B228">
        <v>531</v>
      </c>
      <c r="D228">
        <v>2475</v>
      </c>
      <c r="E228" t="s">
        <v>313</v>
      </c>
      <c r="F228" t="s">
        <v>313</v>
      </c>
      <c r="G228" t="s">
        <v>1512</v>
      </c>
      <c r="H228">
        <v>19733550000148</v>
      </c>
      <c r="I228" t="s">
        <v>313</v>
      </c>
      <c r="J228" t="s">
        <v>1513</v>
      </c>
      <c r="K228" t="s">
        <v>1514</v>
      </c>
      <c r="L228" t="s">
        <v>313</v>
      </c>
      <c r="M228" t="s">
        <v>1515</v>
      </c>
      <c r="N228" t="s">
        <v>313</v>
      </c>
      <c r="O228" t="s">
        <v>313</v>
      </c>
      <c r="P228" t="s">
        <v>313</v>
      </c>
      <c r="Q228" t="s">
        <v>1516</v>
      </c>
      <c r="R228" t="s">
        <v>330</v>
      </c>
      <c r="S228" t="s">
        <v>313</v>
      </c>
      <c r="T228" t="s">
        <v>313</v>
      </c>
      <c r="U228" t="s">
        <v>313</v>
      </c>
      <c r="V228" t="s">
        <v>313</v>
      </c>
      <c r="W228" t="s">
        <v>320</v>
      </c>
      <c r="X228" t="s">
        <v>347</v>
      </c>
      <c r="Y228" t="s">
        <v>313</v>
      </c>
      <c r="Z228" s="32"/>
      <c r="AA228">
        <v>84420</v>
      </c>
      <c r="AB228">
        <v>4137</v>
      </c>
      <c r="AC228">
        <v>34</v>
      </c>
      <c r="AD228" t="s">
        <v>45</v>
      </c>
      <c r="AE228" s="32">
        <v>45889</v>
      </c>
      <c r="AF228" s="62">
        <v>0.38679398148148147</v>
      </c>
      <c r="AG228" t="s">
        <v>313</v>
      </c>
      <c r="AH228" t="s">
        <v>335</v>
      </c>
      <c r="AI228" s="32">
        <v>45923</v>
      </c>
      <c r="AJ228" s="62">
        <v>0.46545138888888887</v>
      </c>
      <c r="AK228" t="s">
        <v>6115</v>
      </c>
      <c r="AL228" t="s">
        <v>313</v>
      </c>
      <c r="AM228" t="s">
        <v>313</v>
      </c>
      <c r="AN228" t="s">
        <v>1517</v>
      </c>
      <c r="AO228" t="s">
        <v>313</v>
      </c>
      <c r="AP228" t="s">
        <v>1447</v>
      </c>
      <c r="AQ228" t="s">
        <v>313</v>
      </c>
      <c r="AR228" s="32"/>
      <c r="AT228" t="s">
        <v>313</v>
      </c>
      <c r="AU228" t="s">
        <v>313</v>
      </c>
      <c r="AV228" t="s">
        <v>313</v>
      </c>
      <c r="AW228" t="s">
        <v>313</v>
      </c>
      <c r="AX228">
        <v>1</v>
      </c>
    </row>
    <row r="229" spans="1:50" x14ac:dyDescent="0.3">
      <c r="A229" t="s">
        <v>20</v>
      </c>
      <c r="B229">
        <v>532</v>
      </c>
      <c r="D229">
        <v>2478</v>
      </c>
      <c r="E229" t="s">
        <v>313</v>
      </c>
      <c r="F229" t="s">
        <v>1518</v>
      </c>
      <c r="G229" t="s">
        <v>1519</v>
      </c>
      <c r="H229">
        <v>12902777000120</v>
      </c>
      <c r="I229" t="s">
        <v>313</v>
      </c>
      <c r="J229" t="s">
        <v>1518</v>
      </c>
      <c r="K229" t="s">
        <v>1520</v>
      </c>
      <c r="L229" t="s">
        <v>313</v>
      </c>
      <c r="M229" t="s">
        <v>1521</v>
      </c>
      <c r="N229" t="s">
        <v>313</v>
      </c>
      <c r="O229" t="s">
        <v>313</v>
      </c>
      <c r="P229" t="s">
        <v>313</v>
      </c>
      <c r="Q229" t="s">
        <v>1484</v>
      </c>
      <c r="R229" t="s">
        <v>330</v>
      </c>
      <c r="S229" t="s">
        <v>345</v>
      </c>
      <c r="T229" t="s">
        <v>313</v>
      </c>
      <c r="U229" t="s">
        <v>313</v>
      </c>
      <c r="V229" t="s">
        <v>313</v>
      </c>
      <c r="W229" t="s">
        <v>320</v>
      </c>
      <c r="X229" t="s">
        <v>397</v>
      </c>
      <c r="Y229" t="s">
        <v>313</v>
      </c>
      <c r="Z229" s="32"/>
      <c r="AA229">
        <v>16960</v>
      </c>
      <c r="AB229">
        <v>4910</v>
      </c>
      <c r="AC229">
        <v>69</v>
      </c>
      <c r="AD229" t="s">
        <v>20</v>
      </c>
      <c r="AE229" s="32">
        <v>45889</v>
      </c>
      <c r="AF229" s="62">
        <v>0.41239583333333335</v>
      </c>
      <c r="AG229" t="s">
        <v>313</v>
      </c>
      <c r="AH229" t="s">
        <v>335</v>
      </c>
      <c r="AI229" s="32">
        <v>45958</v>
      </c>
      <c r="AJ229" s="62">
        <v>0.43328703703703703</v>
      </c>
      <c r="AK229" t="s">
        <v>6114</v>
      </c>
      <c r="AL229" t="s">
        <v>1522</v>
      </c>
      <c r="AM229" t="s">
        <v>313</v>
      </c>
      <c r="AN229" t="s">
        <v>1447</v>
      </c>
      <c r="AO229" t="s">
        <v>313</v>
      </c>
      <c r="AP229" t="s">
        <v>1523</v>
      </c>
      <c r="AQ229" t="s">
        <v>313</v>
      </c>
      <c r="AR229" s="32"/>
      <c r="AT229" t="s">
        <v>313</v>
      </c>
      <c r="AU229" t="s">
        <v>313</v>
      </c>
      <c r="AV229" t="s">
        <v>313</v>
      </c>
      <c r="AW229" t="s">
        <v>313</v>
      </c>
      <c r="AX229">
        <v>1</v>
      </c>
    </row>
    <row r="230" spans="1:50" x14ac:dyDescent="0.3">
      <c r="A230" t="s">
        <v>20</v>
      </c>
      <c r="B230">
        <v>534</v>
      </c>
      <c r="D230">
        <v>2481</v>
      </c>
      <c r="E230" t="s">
        <v>313</v>
      </c>
      <c r="F230" t="s">
        <v>1524</v>
      </c>
      <c r="G230" t="s">
        <v>1525</v>
      </c>
      <c r="H230">
        <v>12589391000291</v>
      </c>
      <c r="I230" t="s">
        <v>313</v>
      </c>
      <c r="J230" t="s">
        <v>1524</v>
      </c>
      <c r="K230" t="s">
        <v>1526</v>
      </c>
      <c r="L230" t="s">
        <v>313</v>
      </c>
      <c r="M230" t="s">
        <v>1527</v>
      </c>
      <c r="N230" t="s">
        <v>313</v>
      </c>
      <c r="O230" t="s">
        <v>313</v>
      </c>
      <c r="P230" t="s">
        <v>313</v>
      </c>
      <c r="Q230" t="s">
        <v>1528</v>
      </c>
      <c r="R230" t="s">
        <v>330</v>
      </c>
      <c r="S230" t="s">
        <v>345</v>
      </c>
      <c r="T230" t="s">
        <v>313</v>
      </c>
      <c r="U230" t="s">
        <v>313</v>
      </c>
      <c r="V230" t="s">
        <v>5471</v>
      </c>
      <c r="W230" t="s">
        <v>320</v>
      </c>
      <c r="X230" t="s">
        <v>397</v>
      </c>
      <c r="Y230" t="s">
        <v>313</v>
      </c>
      <c r="Z230" s="32"/>
      <c r="AA230">
        <v>16960</v>
      </c>
      <c r="AB230">
        <v>56568</v>
      </c>
      <c r="AC230">
        <v>20</v>
      </c>
      <c r="AD230" t="s">
        <v>20</v>
      </c>
      <c r="AE230" s="32">
        <v>45889</v>
      </c>
      <c r="AF230" s="62">
        <v>0.41663194444444446</v>
      </c>
      <c r="AG230" t="s">
        <v>313</v>
      </c>
      <c r="AH230" t="s">
        <v>335</v>
      </c>
      <c r="AI230" s="32">
        <v>45909</v>
      </c>
      <c r="AJ230" s="62">
        <v>0.6489583333333333</v>
      </c>
      <c r="AK230" t="s">
        <v>398</v>
      </c>
      <c r="AL230" t="s">
        <v>5472</v>
      </c>
      <c r="AM230" t="s">
        <v>313</v>
      </c>
      <c r="AN230" t="s">
        <v>1531</v>
      </c>
      <c r="AO230" t="s">
        <v>313</v>
      </c>
      <c r="AP230" t="s">
        <v>1532</v>
      </c>
      <c r="AQ230" t="s">
        <v>313</v>
      </c>
      <c r="AR230" s="32"/>
      <c r="AT230" t="s">
        <v>313</v>
      </c>
      <c r="AU230" t="s">
        <v>313</v>
      </c>
      <c r="AV230" t="s">
        <v>313</v>
      </c>
      <c r="AW230" t="s">
        <v>313</v>
      </c>
      <c r="AX230">
        <v>1</v>
      </c>
    </row>
    <row r="231" spans="1:50" x14ac:dyDescent="0.3">
      <c r="A231" t="s">
        <v>20</v>
      </c>
      <c r="B231">
        <v>537</v>
      </c>
      <c r="D231">
        <v>2486</v>
      </c>
      <c r="E231" t="s">
        <v>1533</v>
      </c>
      <c r="F231" t="s">
        <v>313</v>
      </c>
      <c r="G231" t="s">
        <v>1534</v>
      </c>
      <c r="H231">
        <v>4049280000183</v>
      </c>
      <c r="I231" t="s">
        <v>313</v>
      </c>
      <c r="J231" t="s">
        <v>1535</v>
      </c>
      <c r="K231" t="s">
        <v>1536</v>
      </c>
      <c r="L231" t="s">
        <v>313</v>
      </c>
      <c r="M231" t="s">
        <v>1537</v>
      </c>
      <c r="N231" t="s">
        <v>313</v>
      </c>
      <c r="O231" t="s">
        <v>313</v>
      </c>
      <c r="P231" t="s">
        <v>313</v>
      </c>
      <c r="Q231" t="s">
        <v>1130</v>
      </c>
      <c r="R231" t="s">
        <v>330</v>
      </c>
      <c r="S231" t="s">
        <v>313</v>
      </c>
      <c r="T231" t="s">
        <v>313</v>
      </c>
      <c r="U231" t="s">
        <v>313</v>
      </c>
      <c r="V231" t="s">
        <v>1237</v>
      </c>
      <c r="W231" t="s">
        <v>320</v>
      </c>
      <c r="X231" t="s">
        <v>356</v>
      </c>
      <c r="Y231" t="s">
        <v>313</v>
      </c>
      <c r="Z231" s="32">
        <v>46038</v>
      </c>
      <c r="AA231">
        <v>51300</v>
      </c>
      <c r="AB231">
        <v>17345</v>
      </c>
      <c r="AC231">
        <v>160</v>
      </c>
      <c r="AD231" t="s">
        <v>20</v>
      </c>
      <c r="AE231" s="32">
        <v>45889</v>
      </c>
      <c r="AF231" s="62">
        <v>0.44634259259259257</v>
      </c>
      <c r="AG231" t="s">
        <v>313</v>
      </c>
      <c r="AH231" t="s">
        <v>358</v>
      </c>
      <c r="AI231" s="32">
        <v>46049</v>
      </c>
      <c r="AJ231" s="62">
        <v>0.70980324074074075</v>
      </c>
      <c r="AK231" t="s">
        <v>313</v>
      </c>
      <c r="AL231" t="s">
        <v>313</v>
      </c>
      <c r="AM231" t="s">
        <v>1538</v>
      </c>
      <c r="AN231" t="s">
        <v>1538</v>
      </c>
      <c r="AO231" t="s">
        <v>20</v>
      </c>
      <c r="AP231" t="s">
        <v>1539</v>
      </c>
      <c r="AQ231" t="s">
        <v>313</v>
      </c>
      <c r="AR231" s="32">
        <v>46028</v>
      </c>
      <c r="AT231" t="s">
        <v>313</v>
      </c>
      <c r="AU231" t="s">
        <v>313</v>
      </c>
      <c r="AV231" t="s">
        <v>313</v>
      </c>
      <c r="AW231" t="s">
        <v>313</v>
      </c>
      <c r="AX231">
        <v>1</v>
      </c>
    </row>
    <row r="232" spans="1:50" x14ac:dyDescent="0.3">
      <c r="A232" t="s">
        <v>20</v>
      </c>
      <c r="B232">
        <v>539</v>
      </c>
      <c r="D232">
        <v>2490</v>
      </c>
      <c r="E232" t="s">
        <v>313</v>
      </c>
      <c r="F232" t="s">
        <v>1540</v>
      </c>
      <c r="G232" t="s">
        <v>1541</v>
      </c>
      <c r="H232">
        <v>39679781000128</v>
      </c>
      <c r="I232" t="s">
        <v>313</v>
      </c>
      <c r="J232" t="s">
        <v>1540</v>
      </c>
      <c r="K232" t="s">
        <v>1542</v>
      </c>
      <c r="L232" t="s">
        <v>313</v>
      </c>
      <c r="M232" t="s">
        <v>1543</v>
      </c>
      <c r="N232" t="s">
        <v>313</v>
      </c>
      <c r="O232" t="s">
        <v>313</v>
      </c>
      <c r="P232" t="s">
        <v>313</v>
      </c>
      <c r="Q232" t="s">
        <v>631</v>
      </c>
      <c r="R232" t="s">
        <v>330</v>
      </c>
      <c r="S232" t="s">
        <v>345</v>
      </c>
      <c r="T232" t="s">
        <v>313</v>
      </c>
      <c r="U232" t="s">
        <v>313</v>
      </c>
      <c r="V232" t="s">
        <v>313</v>
      </c>
      <c r="W232" t="s">
        <v>320</v>
      </c>
      <c r="X232" t="s">
        <v>397</v>
      </c>
      <c r="Y232" t="s">
        <v>313</v>
      </c>
      <c r="Z232" s="32"/>
      <c r="AA232">
        <v>67840</v>
      </c>
      <c r="AB232">
        <v>13781</v>
      </c>
      <c r="AC232">
        <v>69</v>
      </c>
      <c r="AD232" t="s">
        <v>20</v>
      </c>
      <c r="AE232" s="32">
        <v>45889</v>
      </c>
      <c r="AF232" s="62">
        <v>0.46962962962962962</v>
      </c>
      <c r="AG232" t="s">
        <v>313</v>
      </c>
      <c r="AH232" t="s">
        <v>335</v>
      </c>
      <c r="AI232" s="32">
        <v>45958</v>
      </c>
      <c r="AJ232" s="62">
        <v>0.43357638888888889</v>
      </c>
      <c r="AK232" t="s">
        <v>398</v>
      </c>
      <c r="AL232" t="s">
        <v>5304</v>
      </c>
      <c r="AM232" t="s">
        <v>313</v>
      </c>
      <c r="AN232" t="s">
        <v>1532</v>
      </c>
      <c r="AO232" t="s">
        <v>313</v>
      </c>
      <c r="AP232" t="s">
        <v>313</v>
      </c>
      <c r="AQ232" t="s">
        <v>313</v>
      </c>
      <c r="AR232" s="32"/>
      <c r="AT232" t="s">
        <v>313</v>
      </c>
      <c r="AU232" t="s">
        <v>313</v>
      </c>
      <c r="AV232" t="s">
        <v>313</v>
      </c>
      <c r="AW232" t="s">
        <v>313</v>
      </c>
      <c r="AX232">
        <v>1</v>
      </c>
    </row>
    <row r="233" spans="1:50" x14ac:dyDescent="0.3">
      <c r="A233" t="s">
        <v>20</v>
      </c>
      <c r="B233">
        <v>540</v>
      </c>
      <c r="D233">
        <v>2493</v>
      </c>
      <c r="E233" t="s">
        <v>313</v>
      </c>
      <c r="F233" t="s">
        <v>1544</v>
      </c>
      <c r="G233" t="s">
        <v>1545</v>
      </c>
      <c r="H233">
        <v>43066372000204</v>
      </c>
      <c r="I233" t="s">
        <v>313</v>
      </c>
      <c r="J233" t="s">
        <v>1544</v>
      </c>
      <c r="K233" t="s">
        <v>1546</v>
      </c>
      <c r="L233" t="s">
        <v>313</v>
      </c>
      <c r="M233" t="s">
        <v>1547</v>
      </c>
      <c r="N233" t="s">
        <v>313</v>
      </c>
      <c r="O233" t="s">
        <v>313</v>
      </c>
      <c r="P233" t="s">
        <v>313</v>
      </c>
      <c r="Q233" t="s">
        <v>1548</v>
      </c>
      <c r="R233" t="s">
        <v>330</v>
      </c>
      <c r="S233" t="s">
        <v>345</v>
      </c>
      <c r="T233" t="s">
        <v>313</v>
      </c>
      <c r="U233" t="s">
        <v>313</v>
      </c>
      <c r="V233" t="s">
        <v>313</v>
      </c>
      <c r="W233" t="s">
        <v>320</v>
      </c>
      <c r="X233" t="s">
        <v>397</v>
      </c>
      <c r="Y233" t="s">
        <v>313</v>
      </c>
      <c r="Z233" s="32"/>
      <c r="AA233">
        <v>16960</v>
      </c>
      <c r="AB233">
        <v>37712</v>
      </c>
      <c r="AC233">
        <v>71</v>
      </c>
      <c r="AD233" t="s">
        <v>20</v>
      </c>
      <c r="AE233" s="32">
        <v>45889</v>
      </c>
      <c r="AF233" s="62">
        <v>0.4788310185185185</v>
      </c>
      <c r="AG233" t="s">
        <v>313</v>
      </c>
      <c r="AH233" t="s">
        <v>335</v>
      </c>
      <c r="AI233" s="32">
        <v>45960</v>
      </c>
      <c r="AJ233" s="62">
        <v>0.42280092592592594</v>
      </c>
      <c r="AK233" t="s">
        <v>6114</v>
      </c>
      <c r="AL233" t="s">
        <v>5473</v>
      </c>
      <c r="AM233" t="s">
        <v>313</v>
      </c>
      <c r="AN233" t="s">
        <v>1550</v>
      </c>
      <c r="AO233" t="s">
        <v>313</v>
      </c>
      <c r="AP233" t="s">
        <v>1551</v>
      </c>
      <c r="AQ233" t="s">
        <v>313</v>
      </c>
      <c r="AR233" s="32"/>
      <c r="AT233" t="s">
        <v>313</v>
      </c>
      <c r="AU233" t="s">
        <v>313</v>
      </c>
      <c r="AV233" t="s">
        <v>313</v>
      </c>
      <c r="AW233" t="s">
        <v>313</v>
      </c>
      <c r="AX233">
        <v>1</v>
      </c>
    </row>
    <row r="234" spans="1:50" x14ac:dyDescent="0.3">
      <c r="A234" t="s">
        <v>20</v>
      </c>
      <c r="B234">
        <v>542</v>
      </c>
      <c r="D234">
        <v>2496</v>
      </c>
      <c r="E234" t="s">
        <v>313</v>
      </c>
      <c r="F234" t="s">
        <v>313</v>
      </c>
      <c r="G234" t="s">
        <v>5474</v>
      </c>
      <c r="H234">
        <v>1715468000125</v>
      </c>
      <c r="I234" t="s">
        <v>313</v>
      </c>
      <c r="J234" t="s">
        <v>1553</v>
      </c>
      <c r="K234" t="s">
        <v>1554</v>
      </c>
      <c r="L234" t="s">
        <v>313</v>
      </c>
      <c r="M234" t="s">
        <v>1555</v>
      </c>
      <c r="N234" t="s">
        <v>313</v>
      </c>
      <c r="O234" t="s">
        <v>313</v>
      </c>
      <c r="P234" t="s">
        <v>313</v>
      </c>
      <c r="Q234" t="s">
        <v>1556</v>
      </c>
      <c r="R234" t="s">
        <v>642</v>
      </c>
      <c r="S234" t="s">
        <v>313</v>
      </c>
      <c r="T234" t="s">
        <v>313</v>
      </c>
      <c r="U234" t="s">
        <v>313</v>
      </c>
      <c r="V234" t="s">
        <v>1251</v>
      </c>
      <c r="W234" t="s">
        <v>320</v>
      </c>
      <c r="X234" t="s">
        <v>333</v>
      </c>
      <c r="Y234" t="s">
        <v>313</v>
      </c>
      <c r="Z234" s="32"/>
      <c r="AA234">
        <v>212</v>
      </c>
      <c r="AB234">
        <v>69045</v>
      </c>
      <c r="AC234">
        <v>41</v>
      </c>
      <c r="AD234" t="s">
        <v>20</v>
      </c>
      <c r="AE234" s="32">
        <v>45890</v>
      </c>
      <c r="AF234" s="62">
        <v>0.39834490740740741</v>
      </c>
      <c r="AG234" t="s">
        <v>313</v>
      </c>
      <c r="AH234" t="s">
        <v>335</v>
      </c>
      <c r="AI234" s="32">
        <v>45931</v>
      </c>
      <c r="AJ234" s="62">
        <v>0.66620370370370374</v>
      </c>
      <c r="AK234" t="s">
        <v>6116</v>
      </c>
      <c r="AL234" t="s">
        <v>5475</v>
      </c>
      <c r="AM234" t="s">
        <v>313</v>
      </c>
      <c r="AN234" t="s">
        <v>1532</v>
      </c>
      <c r="AO234" t="s">
        <v>313</v>
      </c>
      <c r="AP234" t="s">
        <v>1532</v>
      </c>
      <c r="AQ234" t="s">
        <v>1558</v>
      </c>
      <c r="AR234" s="32"/>
      <c r="AT234" t="s">
        <v>313</v>
      </c>
      <c r="AU234" t="s">
        <v>313</v>
      </c>
      <c r="AV234" t="s">
        <v>313</v>
      </c>
      <c r="AW234" t="s">
        <v>313</v>
      </c>
      <c r="AX234">
        <v>1</v>
      </c>
    </row>
    <row r="235" spans="1:50" x14ac:dyDescent="0.3">
      <c r="A235" t="s">
        <v>40</v>
      </c>
      <c r="B235">
        <v>545</v>
      </c>
      <c r="D235">
        <v>2464</v>
      </c>
      <c r="E235" t="s">
        <v>313</v>
      </c>
      <c r="F235" t="s">
        <v>313</v>
      </c>
      <c r="G235" t="s">
        <v>1559</v>
      </c>
      <c r="I235" t="s">
        <v>313</v>
      </c>
      <c r="J235" t="s">
        <v>454</v>
      </c>
      <c r="K235" t="s">
        <v>1560</v>
      </c>
      <c r="L235" t="s">
        <v>313</v>
      </c>
      <c r="M235" t="s">
        <v>1561</v>
      </c>
      <c r="N235" t="s">
        <v>313</v>
      </c>
      <c r="O235" t="s">
        <v>313</v>
      </c>
      <c r="P235" t="s">
        <v>313</v>
      </c>
      <c r="Q235" t="s">
        <v>463</v>
      </c>
      <c r="R235" t="s">
        <v>313</v>
      </c>
      <c r="S235" t="s">
        <v>354</v>
      </c>
      <c r="T235" t="s">
        <v>313</v>
      </c>
      <c r="U235" t="s">
        <v>313</v>
      </c>
      <c r="V235" t="s">
        <v>313</v>
      </c>
      <c r="W235" t="s">
        <v>320</v>
      </c>
      <c r="X235" t="s">
        <v>333</v>
      </c>
      <c r="Y235" t="s">
        <v>313</v>
      </c>
      <c r="Z235" s="32"/>
      <c r="AA235">
        <v>47500</v>
      </c>
      <c r="AB235">
        <v>28571</v>
      </c>
      <c r="AC235">
        <v>3</v>
      </c>
      <c r="AD235" t="s">
        <v>40</v>
      </c>
      <c r="AE235" s="32">
        <v>45891</v>
      </c>
      <c r="AF235" s="62">
        <v>0.68766203703703699</v>
      </c>
      <c r="AG235" t="s">
        <v>313</v>
      </c>
      <c r="AH235" t="s">
        <v>335</v>
      </c>
      <c r="AI235" s="32">
        <v>45894</v>
      </c>
      <c r="AJ235" s="62">
        <v>0.61422453703703705</v>
      </c>
      <c r="AK235" t="s">
        <v>6115</v>
      </c>
      <c r="AL235" t="s">
        <v>313</v>
      </c>
      <c r="AM235" t="s">
        <v>313</v>
      </c>
      <c r="AN235" t="s">
        <v>1478</v>
      </c>
      <c r="AO235" t="s">
        <v>40</v>
      </c>
      <c r="AP235" t="s">
        <v>1447</v>
      </c>
      <c r="AQ235" t="s">
        <v>313</v>
      </c>
      <c r="AR235" s="32"/>
      <c r="AT235" t="s">
        <v>313</v>
      </c>
      <c r="AU235" t="s">
        <v>313</v>
      </c>
      <c r="AV235" t="s">
        <v>313</v>
      </c>
      <c r="AW235" t="s">
        <v>313</v>
      </c>
      <c r="AX235">
        <v>1</v>
      </c>
    </row>
    <row r="236" spans="1:50" x14ac:dyDescent="0.3">
      <c r="A236" t="s">
        <v>40</v>
      </c>
      <c r="B236">
        <v>546</v>
      </c>
      <c r="D236">
        <v>2463</v>
      </c>
      <c r="E236" t="s">
        <v>313</v>
      </c>
      <c r="F236" t="s">
        <v>313</v>
      </c>
      <c r="G236" t="s">
        <v>1562</v>
      </c>
      <c r="H236">
        <v>27616615000101</v>
      </c>
      <c r="I236" t="s">
        <v>313</v>
      </c>
      <c r="J236" t="s">
        <v>1563</v>
      </c>
      <c r="K236" t="s">
        <v>1564</v>
      </c>
      <c r="L236" t="s">
        <v>313</v>
      </c>
      <c r="M236" t="s">
        <v>1565</v>
      </c>
      <c r="N236" t="s">
        <v>313</v>
      </c>
      <c r="O236" t="s">
        <v>313</v>
      </c>
      <c r="P236" t="s">
        <v>313</v>
      </c>
      <c r="Q236" t="s">
        <v>1566</v>
      </c>
      <c r="R236" t="s">
        <v>313</v>
      </c>
      <c r="S236" t="s">
        <v>354</v>
      </c>
      <c r="T236" t="s">
        <v>313</v>
      </c>
      <c r="U236" t="s">
        <v>313</v>
      </c>
      <c r="V236" t="s">
        <v>735</v>
      </c>
      <c r="W236" t="s">
        <v>320</v>
      </c>
      <c r="X236" t="s">
        <v>347</v>
      </c>
      <c r="Y236" t="s">
        <v>313</v>
      </c>
      <c r="Z236" s="32"/>
      <c r="AA236">
        <v>56000</v>
      </c>
      <c r="AB236">
        <v>340834</v>
      </c>
      <c r="AC236">
        <v>38</v>
      </c>
      <c r="AD236" t="s">
        <v>40</v>
      </c>
      <c r="AE236" s="32">
        <v>45891</v>
      </c>
      <c r="AF236" s="62">
        <v>0.68803240740740745</v>
      </c>
      <c r="AG236" t="s">
        <v>313</v>
      </c>
      <c r="AH236" t="s">
        <v>335</v>
      </c>
      <c r="AI236" s="32">
        <v>45929</v>
      </c>
      <c r="AJ236" s="62">
        <v>0.69619212962962962</v>
      </c>
      <c r="AK236" t="s">
        <v>6114</v>
      </c>
      <c r="AL236" t="s">
        <v>313</v>
      </c>
      <c r="AM236" t="s">
        <v>313</v>
      </c>
      <c r="AN236" t="s">
        <v>1567</v>
      </c>
      <c r="AO236" t="s">
        <v>40</v>
      </c>
      <c r="AP236" t="s">
        <v>1567</v>
      </c>
      <c r="AQ236" t="s">
        <v>313</v>
      </c>
      <c r="AR236" s="32"/>
      <c r="AT236" t="s">
        <v>313</v>
      </c>
      <c r="AU236" t="s">
        <v>313</v>
      </c>
      <c r="AV236" t="s">
        <v>313</v>
      </c>
      <c r="AW236" t="s">
        <v>313</v>
      </c>
      <c r="AX236">
        <v>1</v>
      </c>
    </row>
    <row r="237" spans="1:50" x14ac:dyDescent="0.3">
      <c r="A237" t="s">
        <v>40</v>
      </c>
      <c r="B237">
        <v>550</v>
      </c>
      <c r="D237">
        <v>2506</v>
      </c>
      <c r="E237" t="s">
        <v>313</v>
      </c>
      <c r="F237" t="s">
        <v>313</v>
      </c>
      <c r="G237" t="s">
        <v>1568</v>
      </c>
      <c r="H237">
        <v>7225431000103</v>
      </c>
      <c r="I237" t="s">
        <v>313</v>
      </c>
      <c r="J237" t="s">
        <v>1569</v>
      </c>
      <c r="K237" t="s">
        <v>1570</v>
      </c>
      <c r="L237" t="s">
        <v>313</v>
      </c>
      <c r="M237" t="s">
        <v>1571</v>
      </c>
      <c r="N237" t="s">
        <v>313</v>
      </c>
      <c r="O237" t="s">
        <v>313</v>
      </c>
      <c r="P237" t="s">
        <v>313</v>
      </c>
      <c r="Q237" t="s">
        <v>313</v>
      </c>
      <c r="R237" t="s">
        <v>313</v>
      </c>
      <c r="S237" t="s">
        <v>313</v>
      </c>
      <c r="T237" t="s">
        <v>313</v>
      </c>
      <c r="U237" t="s">
        <v>313</v>
      </c>
      <c r="V237" t="s">
        <v>313</v>
      </c>
      <c r="W237" t="s">
        <v>320</v>
      </c>
      <c r="X237" t="s">
        <v>347</v>
      </c>
      <c r="Y237" t="s">
        <v>313</v>
      </c>
      <c r="Z237" s="32"/>
      <c r="AA237">
        <v>519984</v>
      </c>
      <c r="AB237">
        <v>15378</v>
      </c>
      <c r="AC237">
        <v>0</v>
      </c>
      <c r="AD237" t="s">
        <v>40</v>
      </c>
      <c r="AE237" s="32">
        <v>45894</v>
      </c>
      <c r="AF237" s="62">
        <v>0.60456018518518517</v>
      </c>
      <c r="AG237" t="s">
        <v>313</v>
      </c>
      <c r="AH237" t="s">
        <v>335</v>
      </c>
      <c r="AI237" s="32">
        <v>45894</v>
      </c>
      <c r="AJ237" s="62">
        <v>0.60668981481481477</v>
      </c>
      <c r="AK237" t="s">
        <v>6115</v>
      </c>
      <c r="AL237" t="s">
        <v>313</v>
      </c>
      <c r="AM237" t="s">
        <v>313</v>
      </c>
      <c r="AN237" t="s">
        <v>1572</v>
      </c>
      <c r="AO237" t="s">
        <v>40</v>
      </c>
      <c r="AP237" t="s">
        <v>1572</v>
      </c>
      <c r="AQ237" t="s">
        <v>313</v>
      </c>
      <c r="AR237" s="32"/>
      <c r="AT237" t="s">
        <v>313</v>
      </c>
      <c r="AU237" t="s">
        <v>313</v>
      </c>
      <c r="AV237" t="s">
        <v>313</v>
      </c>
      <c r="AW237" t="s">
        <v>313</v>
      </c>
      <c r="AX237">
        <v>1</v>
      </c>
    </row>
    <row r="238" spans="1:50" x14ac:dyDescent="0.3">
      <c r="A238" t="s">
        <v>40</v>
      </c>
      <c r="B238">
        <v>552</v>
      </c>
      <c r="D238">
        <v>2508</v>
      </c>
      <c r="E238" t="s">
        <v>3469</v>
      </c>
      <c r="F238" t="s">
        <v>313</v>
      </c>
      <c r="G238" t="s">
        <v>1573</v>
      </c>
      <c r="H238">
        <v>17739326000138</v>
      </c>
      <c r="I238" t="s">
        <v>313</v>
      </c>
      <c r="J238" t="s">
        <v>1574</v>
      </c>
      <c r="K238" t="s">
        <v>1575</v>
      </c>
      <c r="L238" t="s">
        <v>313</v>
      </c>
      <c r="M238" t="s">
        <v>1576</v>
      </c>
      <c r="N238" t="s">
        <v>313</v>
      </c>
      <c r="O238" t="s">
        <v>313</v>
      </c>
      <c r="P238" t="s">
        <v>313</v>
      </c>
      <c r="Q238" t="s">
        <v>313</v>
      </c>
      <c r="R238" t="s">
        <v>313</v>
      </c>
      <c r="S238" t="s">
        <v>313</v>
      </c>
      <c r="T238" t="s">
        <v>313</v>
      </c>
      <c r="U238" t="s">
        <v>313</v>
      </c>
      <c r="V238" t="s">
        <v>1251</v>
      </c>
      <c r="W238" t="s">
        <v>320</v>
      </c>
      <c r="X238" t="s">
        <v>347</v>
      </c>
      <c r="Y238" t="s">
        <v>313</v>
      </c>
      <c r="Z238" s="32">
        <v>46044</v>
      </c>
      <c r="AA238">
        <v>15359994</v>
      </c>
      <c r="AB238">
        <v>924744</v>
      </c>
      <c r="AC238">
        <v>151</v>
      </c>
      <c r="AD238" t="s">
        <v>40</v>
      </c>
      <c r="AE238" s="32">
        <v>45894</v>
      </c>
      <c r="AF238" s="62">
        <v>0.61782407407407403</v>
      </c>
      <c r="AG238" t="s">
        <v>313</v>
      </c>
      <c r="AH238" t="s">
        <v>335</v>
      </c>
      <c r="AI238" s="32">
        <v>46045</v>
      </c>
      <c r="AJ238" s="62">
        <v>0.46665509259259258</v>
      </c>
      <c r="AK238" t="s">
        <v>398</v>
      </c>
      <c r="AL238" t="s">
        <v>313</v>
      </c>
      <c r="AM238" t="s">
        <v>313</v>
      </c>
      <c r="AN238" t="s">
        <v>1578</v>
      </c>
      <c r="AO238" t="s">
        <v>40</v>
      </c>
      <c r="AP238" t="s">
        <v>1578</v>
      </c>
      <c r="AQ238" t="s">
        <v>313</v>
      </c>
      <c r="AR238" s="32">
        <v>46044</v>
      </c>
      <c r="AT238" t="s">
        <v>313</v>
      </c>
      <c r="AU238" t="s">
        <v>313</v>
      </c>
      <c r="AV238" t="s">
        <v>313</v>
      </c>
      <c r="AW238" t="s">
        <v>313</v>
      </c>
      <c r="AX238">
        <v>1</v>
      </c>
    </row>
    <row r="239" spans="1:50" x14ac:dyDescent="0.3">
      <c r="A239" t="s">
        <v>40</v>
      </c>
      <c r="B239">
        <v>553</v>
      </c>
      <c r="D239">
        <v>2509</v>
      </c>
      <c r="E239" t="s">
        <v>313</v>
      </c>
      <c r="F239" t="s">
        <v>313</v>
      </c>
      <c r="G239" t="s">
        <v>1579</v>
      </c>
      <c r="I239" t="s">
        <v>313</v>
      </c>
      <c r="J239" t="s">
        <v>1580</v>
      </c>
      <c r="K239" t="s">
        <v>1581</v>
      </c>
      <c r="L239" t="s">
        <v>313</v>
      </c>
      <c r="M239" t="s">
        <v>648</v>
      </c>
      <c r="N239" t="s">
        <v>313</v>
      </c>
      <c r="O239" t="s">
        <v>313</v>
      </c>
      <c r="P239" t="s">
        <v>313</v>
      </c>
      <c r="Q239" t="s">
        <v>313</v>
      </c>
      <c r="R239" t="s">
        <v>313</v>
      </c>
      <c r="S239" t="s">
        <v>313</v>
      </c>
      <c r="T239" t="s">
        <v>313</v>
      </c>
      <c r="U239" t="s">
        <v>313</v>
      </c>
      <c r="V239" t="s">
        <v>313</v>
      </c>
      <c r="W239" t="s">
        <v>320</v>
      </c>
      <c r="X239" t="s">
        <v>356</v>
      </c>
      <c r="Y239" t="s">
        <v>313</v>
      </c>
      <c r="Z239" s="32"/>
      <c r="AA239">
        <v>9600</v>
      </c>
      <c r="AB239">
        <v>412064</v>
      </c>
      <c r="AC239">
        <v>84</v>
      </c>
      <c r="AD239" t="s">
        <v>40</v>
      </c>
      <c r="AE239" s="32">
        <v>45894</v>
      </c>
      <c r="AF239" s="62">
        <v>0.62391203703703701</v>
      </c>
      <c r="AG239" t="s">
        <v>313</v>
      </c>
      <c r="AH239" t="s">
        <v>358</v>
      </c>
      <c r="AI239" s="32">
        <v>45978</v>
      </c>
      <c r="AJ239" s="62">
        <v>0.64375000000000004</v>
      </c>
      <c r="AK239" t="s">
        <v>313</v>
      </c>
      <c r="AL239" t="s">
        <v>313</v>
      </c>
      <c r="AM239" t="s">
        <v>313</v>
      </c>
      <c r="AN239" t="s">
        <v>1578</v>
      </c>
      <c r="AO239" t="s">
        <v>40</v>
      </c>
      <c r="AP239" t="s">
        <v>1578</v>
      </c>
      <c r="AQ239" t="s">
        <v>313</v>
      </c>
      <c r="AR239" s="32"/>
      <c r="AT239" t="s">
        <v>313</v>
      </c>
      <c r="AU239" t="s">
        <v>313</v>
      </c>
      <c r="AV239" t="s">
        <v>313</v>
      </c>
      <c r="AW239" t="s">
        <v>313</v>
      </c>
      <c r="AX239">
        <v>1</v>
      </c>
    </row>
    <row r="240" spans="1:50" x14ac:dyDescent="0.3">
      <c r="A240" t="s">
        <v>20</v>
      </c>
      <c r="B240">
        <v>557</v>
      </c>
      <c r="D240">
        <v>2516</v>
      </c>
      <c r="E240" t="s">
        <v>313</v>
      </c>
      <c r="F240" t="s">
        <v>313</v>
      </c>
      <c r="G240" t="s">
        <v>1582</v>
      </c>
      <c r="H240">
        <v>59716480000134</v>
      </c>
      <c r="I240" t="s">
        <v>313</v>
      </c>
      <c r="J240" t="s">
        <v>5476</v>
      </c>
      <c r="K240" t="s">
        <v>1584</v>
      </c>
      <c r="L240" t="s">
        <v>313</v>
      </c>
      <c r="M240" t="s">
        <v>1585</v>
      </c>
      <c r="N240" t="s">
        <v>313</v>
      </c>
      <c r="O240" t="s">
        <v>313</v>
      </c>
      <c r="P240" t="s">
        <v>313</v>
      </c>
      <c r="Q240" t="s">
        <v>1586</v>
      </c>
      <c r="R240" t="s">
        <v>330</v>
      </c>
      <c r="S240" t="s">
        <v>313</v>
      </c>
      <c r="T240" t="s">
        <v>313</v>
      </c>
      <c r="U240" t="s">
        <v>313</v>
      </c>
      <c r="V240" t="s">
        <v>313</v>
      </c>
      <c r="W240" t="s">
        <v>320</v>
      </c>
      <c r="X240" t="s">
        <v>333</v>
      </c>
      <c r="Y240" t="s">
        <v>313</v>
      </c>
      <c r="Z240" s="32"/>
      <c r="AC240">
        <v>0</v>
      </c>
      <c r="AD240" t="s">
        <v>20</v>
      </c>
      <c r="AE240" s="32">
        <v>45897</v>
      </c>
      <c r="AF240" s="62">
        <v>0.70465277777777779</v>
      </c>
      <c r="AG240" t="s">
        <v>313</v>
      </c>
      <c r="AH240" t="s">
        <v>335</v>
      </c>
      <c r="AI240" s="32">
        <v>45897</v>
      </c>
      <c r="AJ240" s="62">
        <v>0.70849537037037036</v>
      </c>
      <c r="AK240" t="s">
        <v>6115</v>
      </c>
      <c r="AL240" t="s">
        <v>5477</v>
      </c>
      <c r="AM240" t="s">
        <v>313</v>
      </c>
      <c r="AN240" t="s">
        <v>1588</v>
      </c>
      <c r="AO240" t="s">
        <v>313</v>
      </c>
      <c r="AP240" t="s">
        <v>1588</v>
      </c>
      <c r="AQ240" t="s">
        <v>313</v>
      </c>
      <c r="AR240" s="32"/>
      <c r="AT240" t="s">
        <v>313</v>
      </c>
      <c r="AU240" t="s">
        <v>313</v>
      </c>
      <c r="AV240" t="s">
        <v>313</v>
      </c>
      <c r="AW240" t="s">
        <v>313</v>
      </c>
      <c r="AX240">
        <v>1</v>
      </c>
    </row>
    <row r="241" spans="1:50" x14ac:dyDescent="0.3">
      <c r="A241" t="s">
        <v>20</v>
      </c>
      <c r="B241">
        <v>558</v>
      </c>
      <c r="D241">
        <v>2518</v>
      </c>
      <c r="E241" t="s">
        <v>313</v>
      </c>
      <c r="F241" t="s">
        <v>313</v>
      </c>
      <c r="G241" t="s">
        <v>1589</v>
      </c>
      <c r="H241">
        <v>60315995000101</v>
      </c>
      <c r="I241" t="s">
        <v>313</v>
      </c>
      <c r="J241" t="s">
        <v>5478</v>
      </c>
      <c r="K241" t="s">
        <v>1591</v>
      </c>
      <c r="L241" t="s">
        <v>313</v>
      </c>
      <c r="M241" t="s">
        <v>1592</v>
      </c>
      <c r="N241" t="s">
        <v>313</v>
      </c>
      <c r="O241" t="s">
        <v>313</v>
      </c>
      <c r="P241" t="s">
        <v>313</v>
      </c>
      <c r="Q241" t="s">
        <v>1484</v>
      </c>
      <c r="R241" t="s">
        <v>330</v>
      </c>
      <c r="S241" t="s">
        <v>313</v>
      </c>
      <c r="T241" t="s">
        <v>313</v>
      </c>
      <c r="U241" t="s">
        <v>313</v>
      </c>
      <c r="V241" t="s">
        <v>313</v>
      </c>
      <c r="W241" t="s">
        <v>320</v>
      </c>
      <c r="X241" t="s">
        <v>397</v>
      </c>
      <c r="Y241" t="s">
        <v>313</v>
      </c>
      <c r="Z241" s="32"/>
      <c r="AA241">
        <v>1600</v>
      </c>
      <c r="AB241">
        <v>323356</v>
      </c>
      <c r="AC241">
        <v>0</v>
      </c>
      <c r="AD241" t="s">
        <v>20</v>
      </c>
      <c r="AE241" s="32">
        <v>45898</v>
      </c>
      <c r="AF241" s="62">
        <v>0.44675925925925924</v>
      </c>
      <c r="AG241" t="s">
        <v>313</v>
      </c>
      <c r="AH241" t="s">
        <v>335</v>
      </c>
      <c r="AI241" s="32">
        <v>45898</v>
      </c>
      <c r="AJ241" s="62">
        <v>0.4629050925925926</v>
      </c>
      <c r="AK241" t="s">
        <v>6114</v>
      </c>
      <c r="AL241" t="s">
        <v>1485</v>
      </c>
      <c r="AM241" t="s">
        <v>313</v>
      </c>
      <c r="AN241" t="s">
        <v>1487</v>
      </c>
      <c r="AO241" t="s">
        <v>313</v>
      </c>
      <c r="AP241" t="s">
        <v>1486</v>
      </c>
      <c r="AQ241" t="s">
        <v>313</v>
      </c>
      <c r="AR241" s="32"/>
      <c r="AT241" t="s">
        <v>313</v>
      </c>
      <c r="AU241" t="s">
        <v>313</v>
      </c>
      <c r="AV241" t="s">
        <v>313</v>
      </c>
      <c r="AW241" t="s">
        <v>313</v>
      </c>
      <c r="AX241">
        <v>1</v>
      </c>
    </row>
    <row r="242" spans="1:50" x14ac:dyDescent="0.3">
      <c r="A242" t="s">
        <v>20</v>
      </c>
      <c r="B242">
        <v>559</v>
      </c>
      <c r="C242">
        <v>155</v>
      </c>
      <c r="E242" t="s">
        <v>313</v>
      </c>
      <c r="F242" t="s">
        <v>313</v>
      </c>
      <c r="G242" t="s">
        <v>1593</v>
      </c>
      <c r="H242">
        <v>13609763000186</v>
      </c>
      <c r="I242" t="s">
        <v>410</v>
      </c>
      <c r="J242" t="s">
        <v>313</v>
      </c>
      <c r="K242" t="s">
        <v>313</v>
      </c>
      <c r="L242" t="s">
        <v>313</v>
      </c>
      <c r="M242" t="s">
        <v>412</v>
      </c>
      <c r="N242" t="s">
        <v>313</v>
      </c>
      <c r="O242" t="s">
        <v>313</v>
      </c>
      <c r="P242" t="s">
        <v>313</v>
      </c>
      <c r="Q242" t="s">
        <v>413</v>
      </c>
      <c r="R242" t="s">
        <v>414</v>
      </c>
      <c r="S242" t="s">
        <v>313</v>
      </c>
      <c r="T242" t="s">
        <v>313</v>
      </c>
      <c r="U242" t="s">
        <v>313</v>
      </c>
      <c r="V242" t="s">
        <v>313</v>
      </c>
      <c r="W242" t="s">
        <v>320</v>
      </c>
      <c r="X242" t="s">
        <v>397</v>
      </c>
      <c r="Y242" t="s">
        <v>313</v>
      </c>
      <c r="Z242" s="32"/>
      <c r="AA242">
        <v>16960</v>
      </c>
      <c r="AB242">
        <v>14256</v>
      </c>
      <c r="AC242">
        <v>32</v>
      </c>
      <c r="AD242" t="s">
        <v>20</v>
      </c>
      <c r="AE242" s="32">
        <v>45898</v>
      </c>
      <c r="AF242" s="62">
        <v>0.66320601851851857</v>
      </c>
      <c r="AG242" t="s">
        <v>313</v>
      </c>
      <c r="AH242" t="s">
        <v>335</v>
      </c>
      <c r="AI242" s="32">
        <v>45930</v>
      </c>
      <c r="AJ242" s="62">
        <v>0.68521990740740746</v>
      </c>
      <c r="AK242" t="s">
        <v>6114</v>
      </c>
      <c r="AL242" t="s">
        <v>5479</v>
      </c>
      <c r="AM242" t="s">
        <v>313</v>
      </c>
      <c r="AN242" t="s">
        <v>1595</v>
      </c>
      <c r="AO242" t="s">
        <v>313</v>
      </c>
      <c r="AP242" t="s">
        <v>313</v>
      </c>
      <c r="AQ242" t="s">
        <v>313</v>
      </c>
      <c r="AR242" s="32"/>
      <c r="AT242" t="s">
        <v>313</v>
      </c>
      <c r="AU242" t="s">
        <v>313</v>
      </c>
      <c r="AV242" t="s">
        <v>313</v>
      </c>
      <c r="AW242" t="s">
        <v>313</v>
      </c>
      <c r="AX242">
        <v>1</v>
      </c>
    </row>
    <row r="243" spans="1:50" x14ac:dyDescent="0.3">
      <c r="A243" t="s">
        <v>20</v>
      </c>
      <c r="B243">
        <v>561</v>
      </c>
      <c r="D243">
        <v>2523</v>
      </c>
      <c r="E243" t="s">
        <v>313</v>
      </c>
      <c r="F243" t="s">
        <v>313</v>
      </c>
      <c r="G243" t="s">
        <v>1596</v>
      </c>
      <c r="H243">
        <v>4049280000183</v>
      </c>
      <c r="I243" t="s">
        <v>313</v>
      </c>
      <c r="J243" t="s">
        <v>5480</v>
      </c>
      <c r="K243" t="s">
        <v>1536</v>
      </c>
      <c r="L243" t="s">
        <v>313</v>
      </c>
      <c r="M243" t="s">
        <v>1537</v>
      </c>
      <c r="N243" t="s">
        <v>313</v>
      </c>
      <c r="O243" t="s">
        <v>313</v>
      </c>
      <c r="P243" t="s">
        <v>313</v>
      </c>
      <c r="Q243" t="s">
        <v>1130</v>
      </c>
      <c r="R243" t="s">
        <v>330</v>
      </c>
      <c r="S243" t="s">
        <v>313</v>
      </c>
      <c r="T243" t="s">
        <v>313</v>
      </c>
      <c r="U243" t="s">
        <v>313</v>
      </c>
      <c r="V243" t="s">
        <v>313</v>
      </c>
      <c r="W243" t="s">
        <v>320</v>
      </c>
      <c r="X243" t="s">
        <v>356</v>
      </c>
      <c r="Y243" t="s">
        <v>313</v>
      </c>
      <c r="Z243" s="32"/>
      <c r="AA243">
        <v>1600</v>
      </c>
      <c r="AB243">
        <v>390556</v>
      </c>
      <c r="AC243">
        <v>61</v>
      </c>
      <c r="AD243" t="s">
        <v>20</v>
      </c>
      <c r="AE243" s="32">
        <v>45898</v>
      </c>
      <c r="AF243" s="62">
        <v>0.69483796296296296</v>
      </c>
      <c r="AG243" t="s">
        <v>313</v>
      </c>
      <c r="AH243" t="s">
        <v>335</v>
      </c>
      <c r="AI243" s="32">
        <v>45959</v>
      </c>
      <c r="AJ243" s="62">
        <v>0.44239583333333332</v>
      </c>
      <c r="AK243" t="s">
        <v>398</v>
      </c>
      <c r="AL243" t="s">
        <v>5481</v>
      </c>
      <c r="AM243" t="s">
        <v>1538</v>
      </c>
      <c r="AN243" t="s">
        <v>1538</v>
      </c>
      <c r="AO243" t="s">
        <v>313</v>
      </c>
      <c r="AP243" t="s">
        <v>1539</v>
      </c>
      <c r="AQ243" t="s">
        <v>313</v>
      </c>
      <c r="AR243" s="32"/>
      <c r="AT243" t="s">
        <v>313</v>
      </c>
      <c r="AU243" t="s">
        <v>313</v>
      </c>
      <c r="AV243" t="s">
        <v>313</v>
      </c>
      <c r="AW243" t="s">
        <v>313</v>
      </c>
      <c r="AX243">
        <v>1</v>
      </c>
    </row>
    <row r="244" spans="1:50" x14ac:dyDescent="0.3">
      <c r="A244" t="s">
        <v>20</v>
      </c>
      <c r="B244">
        <v>562</v>
      </c>
      <c r="D244">
        <v>2526</v>
      </c>
      <c r="E244" t="s">
        <v>313</v>
      </c>
      <c r="F244" t="s">
        <v>313</v>
      </c>
      <c r="G244" t="s">
        <v>1599</v>
      </c>
      <c r="H244">
        <v>1715468000125</v>
      </c>
      <c r="I244" t="s">
        <v>313</v>
      </c>
      <c r="J244" t="s">
        <v>1600</v>
      </c>
      <c r="K244" t="s">
        <v>1554</v>
      </c>
      <c r="L244" t="s">
        <v>313</v>
      </c>
      <c r="M244" t="s">
        <v>1555</v>
      </c>
      <c r="N244" t="s">
        <v>313</v>
      </c>
      <c r="O244" t="s">
        <v>313</v>
      </c>
      <c r="P244" t="s">
        <v>313</v>
      </c>
      <c r="Q244" t="s">
        <v>1556</v>
      </c>
      <c r="R244" t="s">
        <v>642</v>
      </c>
      <c r="S244" t="s">
        <v>313</v>
      </c>
      <c r="T244" t="s">
        <v>313</v>
      </c>
      <c r="U244" t="s">
        <v>313</v>
      </c>
      <c r="V244" t="s">
        <v>313</v>
      </c>
      <c r="W244" t="s">
        <v>320</v>
      </c>
      <c r="X244" t="s">
        <v>397</v>
      </c>
      <c r="Y244" t="s">
        <v>313</v>
      </c>
      <c r="Z244" s="32"/>
      <c r="AA244">
        <v>1600</v>
      </c>
      <c r="AB244">
        <v>480156</v>
      </c>
      <c r="AC244">
        <v>33</v>
      </c>
      <c r="AD244" t="s">
        <v>20</v>
      </c>
      <c r="AE244" s="32">
        <v>45898</v>
      </c>
      <c r="AF244" s="62">
        <v>0.70328703703703699</v>
      </c>
      <c r="AG244" t="s">
        <v>313</v>
      </c>
      <c r="AH244" t="s">
        <v>335</v>
      </c>
      <c r="AI244" s="32">
        <v>45931</v>
      </c>
      <c r="AJ244" s="62">
        <v>0.66589120370370369</v>
      </c>
      <c r="AK244" t="s">
        <v>6116</v>
      </c>
      <c r="AL244" t="s">
        <v>5475</v>
      </c>
      <c r="AM244" t="s">
        <v>313</v>
      </c>
      <c r="AN244" t="s">
        <v>1532</v>
      </c>
      <c r="AO244" t="s">
        <v>313</v>
      </c>
      <c r="AP244" t="s">
        <v>313</v>
      </c>
      <c r="AQ244" t="s">
        <v>313</v>
      </c>
      <c r="AR244" s="32"/>
      <c r="AT244" t="s">
        <v>313</v>
      </c>
      <c r="AU244" t="s">
        <v>313</v>
      </c>
      <c r="AV244" t="s">
        <v>313</v>
      </c>
      <c r="AW244" t="s">
        <v>313</v>
      </c>
      <c r="AX244">
        <v>1</v>
      </c>
    </row>
    <row r="245" spans="1:50" x14ac:dyDescent="0.3">
      <c r="A245" t="s">
        <v>20</v>
      </c>
      <c r="B245">
        <v>563</v>
      </c>
      <c r="D245">
        <v>2530</v>
      </c>
      <c r="E245" t="s">
        <v>313</v>
      </c>
      <c r="F245" t="s">
        <v>313</v>
      </c>
      <c r="G245" t="s">
        <v>1601</v>
      </c>
      <c r="H245">
        <v>1715468000125</v>
      </c>
      <c r="I245" t="s">
        <v>313</v>
      </c>
      <c r="J245" t="s">
        <v>1602</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93280</v>
      </c>
      <c r="AB245">
        <v>1163416</v>
      </c>
      <c r="AC245">
        <v>33</v>
      </c>
      <c r="AD245" t="s">
        <v>20</v>
      </c>
      <c r="AE245" s="32">
        <v>45898</v>
      </c>
      <c r="AF245" s="62">
        <v>0.70486111111111116</v>
      </c>
      <c r="AG245" t="s">
        <v>313</v>
      </c>
      <c r="AH245" t="s">
        <v>335</v>
      </c>
      <c r="AI245" s="32">
        <v>45931</v>
      </c>
      <c r="AJ245" s="62">
        <v>0.66553240740740738</v>
      </c>
      <c r="AK245" t="s">
        <v>6116</v>
      </c>
      <c r="AL245" t="s">
        <v>5475</v>
      </c>
      <c r="AM245" t="s">
        <v>313</v>
      </c>
      <c r="AN245" t="s">
        <v>1532</v>
      </c>
      <c r="AO245" t="s">
        <v>313</v>
      </c>
      <c r="AP245" t="s">
        <v>313</v>
      </c>
      <c r="AQ245" t="s">
        <v>313</v>
      </c>
      <c r="AR245" s="32"/>
      <c r="AT245" t="s">
        <v>313</v>
      </c>
      <c r="AU245" t="s">
        <v>313</v>
      </c>
      <c r="AV245" t="s">
        <v>313</v>
      </c>
      <c r="AW245" t="s">
        <v>313</v>
      </c>
      <c r="AX245">
        <v>1</v>
      </c>
    </row>
    <row r="246" spans="1:50" x14ac:dyDescent="0.3">
      <c r="A246" t="s">
        <v>20</v>
      </c>
      <c r="B246">
        <v>564</v>
      </c>
      <c r="D246">
        <v>2534</v>
      </c>
      <c r="E246" t="s">
        <v>313</v>
      </c>
      <c r="F246" t="s">
        <v>313</v>
      </c>
      <c r="G246" t="s">
        <v>1603</v>
      </c>
      <c r="I246" t="s">
        <v>313</v>
      </c>
      <c r="J246" t="s">
        <v>1604</v>
      </c>
      <c r="K246" t="s">
        <v>1605</v>
      </c>
      <c r="L246" t="s">
        <v>313</v>
      </c>
      <c r="M246" t="s">
        <v>1527</v>
      </c>
      <c r="N246" t="s">
        <v>313</v>
      </c>
      <c r="O246" t="s">
        <v>313</v>
      </c>
      <c r="P246" t="s">
        <v>313</v>
      </c>
      <c r="Q246" t="s">
        <v>313</v>
      </c>
      <c r="R246" t="s">
        <v>313</v>
      </c>
      <c r="S246" t="s">
        <v>313</v>
      </c>
      <c r="T246" t="s">
        <v>313</v>
      </c>
      <c r="U246" t="s">
        <v>313</v>
      </c>
      <c r="V246" t="s">
        <v>313</v>
      </c>
      <c r="W246" t="s">
        <v>320</v>
      </c>
      <c r="X246" t="s">
        <v>397</v>
      </c>
      <c r="Y246" t="s">
        <v>313</v>
      </c>
      <c r="Z246" s="32"/>
      <c r="AA246">
        <v>16200</v>
      </c>
      <c r="AB246">
        <v>2160</v>
      </c>
      <c r="AC246">
        <v>11</v>
      </c>
      <c r="AD246" t="s">
        <v>20</v>
      </c>
      <c r="AE246" s="32">
        <v>45898</v>
      </c>
      <c r="AF246" s="62">
        <v>0.73826388888888894</v>
      </c>
      <c r="AG246" t="s">
        <v>313</v>
      </c>
      <c r="AH246" t="s">
        <v>335</v>
      </c>
      <c r="AI246" s="32">
        <v>45909</v>
      </c>
      <c r="AJ246" s="62">
        <v>0.6477546296296296</v>
      </c>
      <c r="AK246" t="s">
        <v>398</v>
      </c>
      <c r="AL246" t="s">
        <v>5472</v>
      </c>
      <c r="AM246" t="s">
        <v>313</v>
      </c>
      <c r="AN246" t="s">
        <v>1531</v>
      </c>
      <c r="AO246" t="s">
        <v>313</v>
      </c>
      <c r="AP246" t="s">
        <v>313</v>
      </c>
      <c r="AQ246" t="s">
        <v>313</v>
      </c>
      <c r="AR246" s="32"/>
      <c r="AT246" t="s">
        <v>313</v>
      </c>
      <c r="AU246" t="s">
        <v>313</v>
      </c>
      <c r="AV246" t="s">
        <v>313</v>
      </c>
      <c r="AW246" t="s">
        <v>313</v>
      </c>
      <c r="AX246">
        <v>1</v>
      </c>
    </row>
    <row r="247" spans="1:50" x14ac:dyDescent="0.3">
      <c r="A247" t="s">
        <v>45</v>
      </c>
      <c r="B247">
        <v>566</v>
      </c>
      <c r="D247">
        <v>2538</v>
      </c>
      <c r="E247" t="s">
        <v>313</v>
      </c>
      <c r="F247" t="s">
        <v>1606</v>
      </c>
      <c r="G247" t="s">
        <v>1607</v>
      </c>
      <c r="H247">
        <v>46964028000140</v>
      </c>
      <c r="I247" t="s">
        <v>313</v>
      </c>
      <c r="J247" t="s">
        <v>1606</v>
      </c>
      <c r="K247" t="s">
        <v>1608</v>
      </c>
      <c r="L247" t="s">
        <v>313</v>
      </c>
      <c r="M247" t="s">
        <v>1609</v>
      </c>
      <c r="N247" t="s">
        <v>313</v>
      </c>
      <c r="O247" t="s">
        <v>313</v>
      </c>
      <c r="P247" t="s">
        <v>313</v>
      </c>
      <c r="Q247" t="s">
        <v>1610</v>
      </c>
      <c r="R247" t="s">
        <v>496</v>
      </c>
      <c r="S247" t="s">
        <v>345</v>
      </c>
      <c r="T247" t="s">
        <v>313</v>
      </c>
      <c r="U247" t="s">
        <v>313</v>
      </c>
      <c r="V247" t="s">
        <v>313</v>
      </c>
      <c r="W247" t="s">
        <v>320</v>
      </c>
      <c r="X247" t="s">
        <v>397</v>
      </c>
      <c r="Y247" t="s">
        <v>313</v>
      </c>
      <c r="Z247" s="32"/>
      <c r="AC247">
        <v>28</v>
      </c>
      <c r="AD247" t="s">
        <v>45</v>
      </c>
      <c r="AE247" s="32">
        <v>45902</v>
      </c>
      <c r="AF247" s="62">
        <v>0.39876157407407409</v>
      </c>
      <c r="AG247" t="s">
        <v>313</v>
      </c>
      <c r="AH247" t="s">
        <v>335</v>
      </c>
      <c r="AI247" s="32">
        <v>45930</v>
      </c>
      <c r="AJ247" s="62">
        <v>0.40609953703703705</v>
      </c>
      <c r="AK247" t="s">
        <v>6115</v>
      </c>
      <c r="AL247" t="s">
        <v>313</v>
      </c>
      <c r="AM247" t="s">
        <v>313</v>
      </c>
      <c r="AN247" t="s">
        <v>313</v>
      </c>
      <c r="AO247" t="s">
        <v>313</v>
      </c>
      <c r="AP247" t="s">
        <v>313</v>
      </c>
      <c r="AQ247" t="s">
        <v>313</v>
      </c>
      <c r="AR247" s="32"/>
      <c r="AT247" t="s">
        <v>313</v>
      </c>
      <c r="AU247" t="s">
        <v>313</v>
      </c>
      <c r="AV247" t="s">
        <v>313</v>
      </c>
      <c r="AW247" t="s">
        <v>313</v>
      </c>
      <c r="AX247">
        <v>1</v>
      </c>
    </row>
    <row r="248" spans="1:50" x14ac:dyDescent="0.3">
      <c r="A248" t="s">
        <v>45</v>
      </c>
      <c r="B248">
        <v>567</v>
      </c>
      <c r="D248">
        <v>2541</v>
      </c>
      <c r="E248" t="s">
        <v>313</v>
      </c>
      <c r="F248" t="s">
        <v>1611</v>
      </c>
      <c r="G248" t="s">
        <v>1612</v>
      </c>
      <c r="H248">
        <v>13039863000203</v>
      </c>
      <c r="I248" t="s">
        <v>313</v>
      </c>
      <c r="J248" t="s">
        <v>1611</v>
      </c>
      <c r="K248" t="s">
        <v>5482</v>
      </c>
      <c r="L248" t="s">
        <v>313</v>
      </c>
      <c r="M248" t="s">
        <v>1614</v>
      </c>
      <c r="N248" t="s">
        <v>313</v>
      </c>
      <c r="O248" t="s">
        <v>313</v>
      </c>
      <c r="P248" t="s">
        <v>313</v>
      </c>
      <c r="Q248" t="s">
        <v>631</v>
      </c>
      <c r="R248" t="s">
        <v>330</v>
      </c>
      <c r="S248" t="s">
        <v>345</v>
      </c>
      <c r="T248" t="s">
        <v>313</v>
      </c>
      <c r="U248" t="s">
        <v>313</v>
      </c>
      <c r="V248" t="s">
        <v>1615</v>
      </c>
      <c r="W248" t="s">
        <v>320</v>
      </c>
      <c r="X248" t="s">
        <v>321</v>
      </c>
      <c r="Y248" t="s">
        <v>313</v>
      </c>
      <c r="Z248" s="32"/>
      <c r="AC248">
        <v>98</v>
      </c>
      <c r="AD248" t="s">
        <v>45</v>
      </c>
      <c r="AE248" s="32">
        <v>45902</v>
      </c>
      <c r="AF248" s="62">
        <v>0.45640046296296294</v>
      </c>
      <c r="AG248" t="s">
        <v>313</v>
      </c>
      <c r="AH248" t="s">
        <v>335</v>
      </c>
      <c r="AI248" s="32">
        <v>46000</v>
      </c>
      <c r="AJ248" s="62">
        <v>0.49209490740740741</v>
      </c>
      <c r="AK248" t="s">
        <v>6114</v>
      </c>
      <c r="AL248" t="s">
        <v>313</v>
      </c>
      <c r="AM248" t="s">
        <v>313</v>
      </c>
      <c r="AN248" t="s">
        <v>313</v>
      </c>
      <c r="AO248" t="s">
        <v>313</v>
      </c>
      <c r="AP248" t="s">
        <v>313</v>
      </c>
      <c r="AQ248" t="s">
        <v>313</v>
      </c>
      <c r="AR248" s="32"/>
      <c r="AT248" t="s">
        <v>313</v>
      </c>
      <c r="AU248" t="s">
        <v>313</v>
      </c>
      <c r="AV248" t="s">
        <v>313</v>
      </c>
      <c r="AW248" t="s">
        <v>313</v>
      </c>
      <c r="AX248">
        <v>1</v>
      </c>
    </row>
    <row r="249" spans="1:50" x14ac:dyDescent="0.3">
      <c r="A249" t="s">
        <v>40</v>
      </c>
      <c r="B249">
        <v>575</v>
      </c>
      <c r="D249">
        <v>2547</v>
      </c>
      <c r="E249" t="s">
        <v>313</v>
      </c>
      <c r="F249" t="s">
        <v>313</v>
      </c>
      <c r="G249" t="s">
        <v>1616</v>
      </c>
      <c r="I249" t="s">
        <v>313</v>
      </c>
      <c r="J249" t="s">
        <v>1617</v>
      </c>
      <c r="K249" t="s">
        <v>1618</v>
      </c>
      <c r="L249" t="s">
        <v>313</v>
      </c>
      <c r="M249" t="s">
        <v>1619</v>
      </c>
      <c r="N249" t="s">
        <v>313</v>
      </c>
      <c r="O249" t="s">
        <v>313</v>
      </c>
      <c r="P249" t="s">
        <v>313</v>
      </c>
      <c r="Q249" t="s">
        <v>463</v>
      </c>
      <c r="R249" t="s">
        <v>313</v>
      </c>
      <c r="S249" t="s">
        <v>354</v>
      </c>
      <c r="T249" t="s">
        <v>313</v>
      </c>
      <c r="U249" t="s">
        <v>313</v>
      </c>
      <c r="V249" t="s">
        <v>735</v>
      </c>
      <c r="W249" t="s">
        <v>320</v>
      </c>
      <c r="X249" t="s">
        <v>333</v>
      </c>
      <c r="Y249" t="s">
        <v>313</v>
      </c>
      <c r="Z249" s="32"/>
      <c r="AC249">
        <v>19</v>
      </c>
      <c r="AD249" t="s">
        <v>40</v>
      </c>
      <c r="AE249" s="32">
        <v>45910</v>
      </c>
      <c r="AF249" s="62">
        <v>0.65240740740740744</v>
      </c>
      <c r="AG249" t="s">
        <v>313</v>
      </c>
      <c r="AH249" t="s">
        <v>335</v>
      </c>
      <c r="AI249" s="32">
        <v>45929</v>
      </c>
      <c r="AJ249" s="62">
        <v>0.69554398148148144</v>
      </c>
      <c r="AK249" t="s">
        <v>6118</v>
      </c>
      <c r="AL249" t="s">
        <v>313</v>
      </c>
      <c r="AM249" t="s">
        <v>313</v>
      </c>
      <c r="AN249" t="s">
        <v>1567</v>
      </c>
      <c r="AO249" t="s">
        <v>40</v>
      </c>
      <c r="AP249" t="s">
        <v>1567</v>
      </c>
      <c r="AQ249" t="s">
        <v>313</v>
      </c>
      <c r="AR249" s="32"/>
      <c r="AT249" t="s">
        <v>313</v>
      </c>
      <c r="AU249" t="s">
        <v>313</v>
      </c>
      <c r="AV249" t="s">
        <v>313</v>
      </c>
      <c r="AW249" t="s">
        <v>313</v>
      </c>
      <c r="AX249">
        <v>1</v>
      </c>
    </row>
    <row r="250" spans="1:50" x14ac:dyDescent="0.3">
      <c r="A250" t="s">
        <v>20</v>
      </c>
      <c r="B250">
        <v>576</v>
      </c>
      <c r="D250">
        <v>2551</v>
      </c>
      <c r="E250" t="s">
        <v>313</v>
      </c>
      <c r="F250" t="s">
        <v>1620</v>
      </c>
      <c r="G250" t="s">
        <v>1621</v>
      </c>
      <c r="H250">
        <v>36621794000158</v>
      </c>
      <c r="I250" t="s">
        <v>313</v>
      </c>
      <c r="J250" t="s">
        <v>1620</v>
      </c>
      <c r="K250" t="s">
        <v>1622</v>
      </c>
      <c r="L250" t="s">
        <v>313</v>
      </c>
      <c r="M250" t="s">
        <v>1623</v>
      </c>
      <c r="N250" t="s">
        <v>313</v>
      </c>
      <c r="O250" t="s">
        <v>313</v>
      </c>
      <c r="P250" t="s">
        <v>313</v>
      </c>
      <c r="Q250" t="s">
        <v>1624</v>
      </c>
      <c r="R250" t="s">
        <v>330</v>
      </c>
      <c r="S250" t="s">
        <v>345</v>
      </c>
      <c r="T250" t="s">
        <v>313</v>
      </c>
      <c r="U250" t="s">
        <v>313</v>
      </c>
      <c r="V250" t="s">
        <v>313</v>
      </c>
      <c r="W250" t="s">
        <v>320</v>
      </c>
      <c r="X250" t="s">
        <v>397</v>
      </c>
      <c r="Y250" t="s">
        <v>313</v>
      </c>
      <c r="Z250" s="32"/>
      <c r="AA250">
        <v>10176</v>
      </c>
      <c r="AB250">
        <v>2060</v>
      </c>
      <c r="AC250">
        <v>23</v>
      </c>
      <c r="AD250" t="s">
        <v>20</v>
      </c>
      <c r="AE250" s="32">
        <v>45910</v>
      </c>
      <c r="AF250" s="62">
        <v>0.66196759259259264</v>
      </c>
      <c r="AG250" t="s">
        <v>313</v>
      </c>
      <c r="AH250" t="s">
        <v>335</v>
      </c>
      <c r="AI250" s="32">
        <v>45933</v>
      </c>
      <c r="AJ250" s="62">
        <v>0.41651620370370368</v>
      </c>
      <c r="AK250" t="s">
        <v>474</v>
      </c>
      <c r="AL250" t="s">
        <v>5483</v>
      </c>
      <c r="AM250" t="s">
        <v>313</v>
      </c>
      <c r="AN250" t="s">
        <v>1626</v>
      </c>
      <c r="AO250" t="s">
        <v>313</v>
      </c>
      <c r="AP250" t="s">
        <v>1627</v>
      </c>
      <c r="AQ250" t="s">
        <v>313</v>
      </c>
      <c r="AR250" s="32"/>
      <c r="AT250" t="s">
        <v>313</v>
      </c>
      <c r="AU250" t="s">
        <v>313</v>
      </c>
      <c r="AV250" t="s">
        <v>313</v>
      </c>
      <c r="AW250" t="s">
        <v>313</v>
      </c>
      <c r="AX250">
        <v>1</v>
      </c>
    </row>
    <row r="251" spans="1:50" x14ac:dyDescent="0.3">
      <c r="A251" t="s">
        <v>40</v>
      </c>
      <c r="B251">
        <v>577</v>
      </c>
      <c r="D251">
        <v>2502</v>
      </c>
      <c r="E251" t="s">
        <v>313</v>
      </c>
      <c r="F251" t="s">
        <v>313</v>
      </c>
      <c r="G251" t="s">
        <v>1628</v>
      </c>
      <c r="I251" t="s">
        <v>313</v>
      </c>
      <c r="J251" t="s">
        <v>1629</v>
      </c>
      <c r="K251" t="s">
        <v>1630</v>
      </c>
      <c r="L251" t="s">
        <v>313</v>
      </c>
      <c r="M251" t="s">
        <v>1631</v>
      </c>
      <c r="N251" t="s">
        <v>313</v>
      </c>
      <c r="O251" t="s">
        <v>313</v>
      </c>
      <c r="P251" t="s">
        <v>313</v>
      </c>
      <c r="Q251" t="s">
        <v>483</v>
      </c>
      <c r="R251" t="s">
        <v>313</v>
      </c>
      <c r="S251" t="s">
        <v>354</v>
      </c>
      <c r="T251" t="s">
        <v>313</v>
      </c>
      <c r="U251" t="s">
        <v>313</v>
      </c>
      <c r="V251" t="s">
        <v>735</v>
      </c>
      <c r="W251" t="s">
        <v>320</v>
      </c>
      <c r="X251" t="s">
        <v>347</v>
      </c>
      <c r="Y251" t="s">
        <v>313</v>
      </c>
      <c r="Z251" s="32"/>
      <c r="AC251">
        <v>0</v>
      </c>
      <c r="AD251" t="s">
        <v>40</v>
      </c>
      <c r="AE251" s="32">
        <v>45910</v>
      </c>
      <c r="AF251" s="62">
        <v>0.66309027777777774</v>
      </c>
      <c r="AG251" t="s">
        <v>313</v>
      </c>
      <c r="AH251" t="s">
        <v>335</v>
      </c>
      <c r="AI251" s="32">
        <v>45910</v>
      </c>
      <c r="AJ251" s="62">
        <v>0.66420138888888891</v>
      </c>
      <c r="AK251" t="s">
        <v>6115</v>
      </c>
      <c r="AL251" t="s">
        <v>313</v>
      </c>
      <c r="AM251" t="s">
        <v>313</v>
      </c>
      <c r="AN251" t="s">
        <v>1632</v>
      </c>
      <c r="AO251" t="s">
        <v>40</v>
      </c>
      <c r="AP251" t="s">
        <v>1632</v>
      </c>
      <c r="AQ251" t="s">
        <v>313</v>
      </c>
      <c r="AR251" s="32"/>
      <c r="AT251" t="s">
        <v>313</v>
      </c>
      <c r="AU251" t="s">
        <v>313</v>
      </c>
      <c r="AV251" t="s">
        <v>313</v>
      </c>
      <c r="AW251" t="s">
        <v>313</v>
      </c>
      <c r="AX251">
        <v>1</v>
      </c>
    </row>
    <row r="252" spans="1:50" x14ac:dyDescent="0.3">
      <c r="A252" t="s">
        <v>40</v>
      </c>
      <c r="B252">
        <v>578</v>
      </c>
      <c r="D252">
        <v>2515</v>
      </c>
      <c r="E252" t="s">
        <v>313</v>
      </c>
      <c r="F252" t="s">
        <v>313</v>
      </c>
      <c r="G252" t="s">
        <v>1633</v>
      </c>
      <c r="I252" t="s">
        <v>313</v>
      </c>
      <c r="J252" t="s">
        <v>1634</v>
      </c>
      <c r="K252" t="s">
        <v>1635</v>
      </c>
      <c r="L252" t="s">
        <v>313</v>
      </c>
      <c r="M252" t="s">
        <v>1636</v>
      </c>
      <c r="N252" t="s">
        <v>313</v>
      </c>
      <c r="O252" t="s">
        <v>313</v>
      </c>
      <c r="P252" t="s">
        <v>313</v>
      </c>
      <c r="Q252" t="s">
        <v>463</v>
      </c>
      <c r="R252" t="s">
        <v>313</v>
      </c>
      <c r="S252" t="s">
        <v>354</v>
      </c>
      <c r="T252" t="s">
        <v>313</v>
      </c>
      <c r="U252" t="s">
        <v>313</v>
      </c>
      <c r="V252" t="s">
        <v>723</v>
      </c>
      <c r="W252" t="s">
        <v>320</v>
      </c>
      <c r="X252" t="s">
        <v>333</v>
      </c>
      <c r="Y252" t="s">
        <v>313</v>
      </c>
      <c r="Z252" s="32"/>
      <c r="AC252">
        <v>0</v>
      </c>
      <c r="AD252" t="s">
        <v>40</v>
      </c>
      <c r="AE252" s="32">
        <v>45911</v>
      </c>
      <c r="AF252" s="62">
        <v>0.35787037037037039</v>
      </c>
      <c r="AG252" t="s">
        <v>313</v>
      </c>
      <c r="AH252" t="s">
        <v>335</v>
      </c>
      <c r="AI252" s="32">
        <v>45911</v>
      </c>
      <c r="AJ252" s="62">
        <v>0.35978009259259258</v>
      </c>
      <c r="AK252" t="s">
        <v>6115</v>
      </c>
      <c r="AL252" t="s">
        <v>313</v>
      </c>
      <c r="AM252" t="s">
        <v>313</v>
      </c>
      <c r="AN252" t="s">
        <v>1637</v>
      </c>
      <c r="AO252" t="s">
        <v>313</v>
      </c>
      <c r="AP252" t="s">
        <v>1637</v>
      </c>
      <c r="AQ252" t="s">
        <v>313</v>
      </c>
      <c r="AR252" s="32"/>
      <c r="AT252" t="s">
        <v>313</v>
      </c>
      <c r="AU252" t="s">
        <v>313</v>
      </c>
      <c r="AV252" t="s">
        <v>313</v>
      </c>
      <c r="AW252" t="s">
        <v>313</v>
      </c>
      <c r="AX252">
        <v>1</v>
      </c>
    </row>
    <row r="253" spans="1:50" x14ac:dyDescent="0.3">
      <c r="A253" t="s">
        <v>20</v>
      </c>
      <c r="B253">
        <v>582</v>
      </c>
      <c r="D253">
        <v>2555</v>
      </c>
      <c r="E253" t="s">
        <v>1638</v>
      </c>
      <c r="F253" t="s">
        <v>313</v>
      </c>
      <c r="G253" t="s">
        <v>1171</v>
      </c>
      <c r="H253">
        <v>32921219000110</v>
      </c>
      <c r="I253" t="s">
        <v>313</v>
      </c>
      <c r="J253" t="s">
        <v>1172</v>
      </c>
      <c r="K253" t="s">
        <v>1641</v>
      </c>
      <c r="L253" t="s">
        <v>313</v>
      </c>
      <c r="M253" t="s">
        <v>1114</v>
      </c>
      <c r="N253" t="s">
        <v>313</v>
      </c>
      <c r="O253" t="s">
        <v>313</v>
      </c>
      <c r="P253" t="s">
        <v>313</v>
      </c>
      <c r="Q253" t="s">
        <v>313</v>
      </c>
      <c r="R253" t="s">
        <v>313</v>
      </c>
      <c r="S253" t="s">
        <v>313</v>
      </c>
      <c r="T253" t="s">
        <v>313</v>
      </c>
      <c r="U253" t="s">
        <v>313</v>
      </c>
      <c r="V253" t="s">
        <v>1115</v>
      </c>
      <c r="W253" t="s">
        <v>320</v>
      </c>
      <c r="X253" t="s">
        <v>356</v>
      </c>
      <c r="Y253" t="s">
        <v>313</v>
      </c>
      <c r="Z253" s="32">
        <v>46055</v>
      </c>
      <c r="AA253">
        <v>1600</v>
      </c>
      <c r="AB253">
        <v>256856</v>
      </c>
      <c r="AC253">
        <v>231</v>
      </c>
      <c r="AD253" t="s">
        <v>20</v>
      </c>
      <c r="AE253" s="32">
        <v>45911</v>
      </c>
      <c r="AF253" s="62">
        <v>0.54175925925925927</v>
      </c>
      <c r="AG253" t="s">
        <v>313</v>
      </c>
      <c r="AH253" t="s">
        <v>335</v>
      </c>
      <c r="AI253" s="32">
        <v>46142</v>
      </c>
      <c r="AJ253" s="62">
        <v>0.60453703703703698</v>
      </c>
      <c r="AK253" t="s">
        <v>398</v>
      </c>
      <c r="AL253" t="s">
        <v>6001</v>
      </c>
      <c r="AM253" t="s">
        <v>313</v>
      </c>
      <c r="AN253" t="s">
        <v>1642</v>
      </c>
      <c r="AO253" t="s">
        <v>20</v>
      </c>
      <c r="AP253" t="s">
        <v>1642</v>
      </c>
      <c r="AQ253" t="s">
        <v>313</v>
      </c>
      <c r="AR253" s="32">
        <v>46003</v>
      </c>
      <c r="AS253">
        <v>80</v>
      </c>
      <c r="AT253" t="s">
        <v>313</v>
      </c>
      <c r="AU253" t="s">
        <v>313</v>
      </c>
      <c r="AV253" t="s">
        <v>313</v>
      </c>
      <c r="AW253" t="s">
        <v>313</v>
      </c>
      <c r="AX253">
        <v>1</v>
      </c>
    </row>
    <row r="254" spans="1:50" x14ac:dyDescent="0.3">
      <c r="A254" t="s">
        <v>40</v>
      </c>
      <c r="B254">
        <v>583</v>
      </c>
      <c r="D254">
        <v>578</v>
      </c>
      <c r="E254" t="s">
        <v>3470</v>
      </c>
      <c r="F254" t="s">
        <v>1643</v>
      </c>
      <c r="G254" t="s">
        <v>1644</v>
      </c>
      <c r="H254">
        <v>7664689000289</v>
      </c>
      <c r="I254" t="s">
        <v>313</v>
      </c>
      <c r="J254" t="s">
        <v>1643</v>
      </c>
      <c r="K254" t="s">
        <v>5484</v>
      </c>
      <c r="L254" t="s">
        <v>313</v>
      </c>
      <c r="M254" t="s">
        <v>1646</v>
      </c>
      <c r="N254" t="s">
        <v>313</v>
      </c>
      <c r="O254" t="s">
        <v>313</v>
      </c>
      <c r="P254" t="s">
        <v>313</v>
      </c>
      <c r="Q254" t="s">
        <v>1647</v>
      </c>
      <c r="R254" t="s">
        <v>642</v>
      </c>
      <c r="S254" t="s">
        <v>345</v>
      </c>
      <c r="T254" t="s">
        <v>313</v>
      </c>
      <c r="U254" t="s">
        <v>313</v>
      </c>
      <c r="V254" t="s">
        <v>5485</v>
      </c>
      <c r="W254" t="s">
        <v>320</v>
      </c>
      <c r="X254" t="s">
        <v>347</v>
      </c>
      <c r="Y254" t="s">
        <v>313</v>
      </c>
      <c r="Z254" s="32">
        <v>46142</v>
      </c>
      <c r="AA254">
        <v>100800</v>
      </c>
      <c r="AB254">
        <v>5484</v>
      </c>
      <c r="AC254">
        <v>249</v>
      </c>
      <c r="AD254" t="s">
        <v>40</v>
      </c>
      <c r="AE254" s="32">
        <v>45911</v>
      </c>
      <c r="AF254" s="62">
        <v>0.66440972222222228</v>
      </c>
      <c r="AG254" t="s">
        <v>313</v>
      </c>
      <c r="AH254" t="s">
        <v>335</v>
      </c>
      <c r="AI254" s="32">
        <v>46160</v>
      </c>
      <c r="AJ254" s="62">
        <v>0.70096064814814818</v>
      </c>
      <c r="AK254" t="s">
        <v>6114</v>
      </c>
      <c r="AL254" t="s">
        <v>313</v>
      </c>
      <c r="AM254" t="s">
        <v>313</v>
      </c>
      <c r="AN254" t="s">
        <v>3471</v>
      </c>
      <c r="AO254" t="s">
        <v>40</v>
      </c>
      <c r="AP254" t="s">
        <v>3471</v>
      </c>
      <c r="AQ254" t="s">
        <v>313</v>
      </c>
      <c r="AR254" s="32">
        <v>46112</v>
      </c>
      <c r="AS254">
        <v>30</v>
      </c>
      <c r="AT254" t="s">
        <v>3472</v>
      </c>
      <c r="AU254" t="s">
        <v>3473</v>
      </c>
      <c r="AV254" t="s">
        <v>3474</v>
      </c>
      <c r="AW254" t="s">
        <v>3475</v>
      </c>
      <c r="AX254">
        <v>1</v>
      </c>
    </row>
    <row r="255" spans="1:50" x14ac:dyDescent="0.3">
      <c r="A255" t="s">
        <v>20</v>
      </c>
      <c r="B255">
        <v>585</v>
      </c>
      <c r="D255">
        <v>2557</v>
      </c>
      <c r="E255" t="s">
        <v>313</v>
      </c>
      <c r="F255" t="s">
        <v>313</v>
      </c>
      <c r="G255" t="s">
        <v>1648</v>
      </c>
      <c r="I255" t="s">
        <v>313</v>
      </c>
      <c r="J255" t="s">
        <v>1649</v>
      </c>
      <c r="K255" t="s">
        <v>1650</v>
      </c>
      <c r="L255" t="s">
        <v>313</v>
      </c>
      <c r="M255" t="s">
        <v>1651</v>
      </c>
      <c r="N255" t="s">
        <v>313</v>
      </c>
      <c r="O255" t="s">
        <v>313</v>
      </c>
      <c r="P255" t="s">
        <v>313</v>
      </c>
      <c r="Q255" t="s">
        <v>313</v>
      </c>
      <c r="R255" t="s">
        <v>313</v>
      </c>
      <c r="S255" t="s">
        <v>313</v>
      </c>
      <c r="T255" t="s">
        <v>313</v>
      </c>
      <c r="U255" t="s">
        <v>313</v>
      </c>
      <c r="V255" t="s">
        <v>313</v>
      </c>
      <c r="W255" t="s">
        <v>320</v>
      </c>
      <c r="X255" t="s">
        <v>333</v>
      </c>
      <c r="Y255" t="s">
        <v>313</v>
      </c>
      <c r="Z255" s="32"/>
      <c r="AA255">
        <v>58088</v>
      </c>
      <c r="AB255">
        <v>645602</v>
      </c>
      <c r="AC255">
        <v>13</v>
      </c>
      <c r="AD255" t="s">
        <v>20</v>
      </c>
      <c r="AE255" s="32">
        <v>45912</v>
      </c>
      <c r="AF255" s="62">
        <v>0.61721064814814819</v>
      </c>
      <c r="AG255" t="s">
        <v>313</v>
      </c>
      <c r="AH255" t="s">
        <v>335</v>
      </c>
      <c r="AI255" s="32">
        <v>45925</v>
      </c>
      <c r="AJ255" s="62">
        <v>0.67640046296296297</v>
      </c>
      <c r="AK255" t="s">
        <v>474</v>
      </c>
      <c r="AL255" t="s">
        <v>5486</v>
      </c>
      <c r="AM255" t="s">
        <v>313</v>
      </c>
      <c r="AN255" t="s">
        <v>1653</v>
      </c>
      <c r="AO255" t="s">
        <v>313</v>
      </c>
      <c r="AP255" t="s">
        <v>1653</v>
      </c>
      <c r="AQ255" t="s">
        <v>313</v>
      </c>
      <c r="AR255" s="32"/>
      <c r="AT255" t="s">
        <v>313</v>
      </c>
      <c r="AU255" t="s">
        <v>313</v>
      </c>
      <c r="AV255" t="s">
        <v>313</v>
      </c>
      <c r="AW255" t="s">
        <v>313</v>
      </c>
      <c r="AX255">
        <v>1</v>
      </c>
    </row>
    <row r="256" spans="1:50" x14ac:dyDescent="0.3">
      <c r="A256" t="s">
        <v>45</v>
      </c>
      <c r="B256">
        <v>587</v>
      </c>
      <c r="D256">
        <v>2559</v>
      </c>
      <c r="E256" t="s">
        <v>313</v>
      </c>
      <c r="F256" t="s">
        <v>313</v>
      </c>
      <c r="G256" t="s">
        <v>1654</v>
      </c>
      <c r="I256" t="s">
        <v>313</v>
      </c>
      <c r="J256" t="s">
        <v>2681</v>
      </c>
      <c r="K256" t="s">
        <v>1656</v>
      </c>
      <c r="L256" t="s">
        <v>313</v>
      </c>
      <c r="M256" t="s">
        <v>648</v>
      </c>
      <c r="N256" t="s">
        <v>313</v>
      </c>
      <c r="O256" t="s">
        <v>313</v>
      </c>
      <c r="P256" t="s">
        <v>313</v>
      </c>
      <c r="Q256" t="s">
        <v>313</v>
      </c>
      <c r="R256" t="s">
        <v>313</v>
      </c>
      <c r="S256" t="s">
        <v>313</v>
      </c>
      <c r="T256" t="s">
        <v>313</v>
      </c>
      <c r="U256" t="s">
        <v>313</v>
      </c>
      <c r="V256" t="s">
        <v>313</v>
      </c>
      <c r="W256" t="s">
        <v>320</v>
      </c>
      <c r="X256" t="s">
        <v>356</v>
      </c>
      <c r="Y256" t="s">
        <v>313</v>
      </c>
      <c r="Z256" s="32"/>
      <c r="AA256">
        <v>64200</v>
      </c>
      <c r="AB256">
        <v>254344</v>
      </c>
      <c r="AC256">
        <v>78</v>
      </c>
      <c r="AD256" t="s">
        <v>45</v>
      </c>
      <c r="AE256" s="32">
        <v>45915</v>
      </c>
      <c r="AF256" s="62">
        <v>0.4500925925925926</v>
      </c>
      <c r="AG256" t="s">
        <v>313</v>
      </c>
      <c r="AH256" t="s">
        <v>358</v>
      </c>
      <c r="AI256" s="32">
        <v>45993</v>
      </c>
      <c r="AJ256" s="62">
        <v>0.47207175925925926</v>
      </c>
      <c r="AK256" t="s">
        <v>313</v>
      </c>
      <c r="AL256" t="s">
        <v>313</v>
      </c>
      <c r="AM256" t="s">
        <v>313</v>
      </c>
      <c r="AN256" t="s">
        <v>1657</v>
      </c>
      <c r="AO256" t="s">
        <v>313</v>
      </c>
      <c r="AP256" t="s">
        <v>1658</v>
      </c>
      <c r="AQ256" t="s">
        <v>1659</v>
      </c>
      <c r="AR256" s="32"/>
      <c r="AT256" t="s">
        <v>313</v>
      </c>
      <c r="AU256" t="s">
        <v>313</v>
      </c>
      <c r="AV256" t="s">
        <v>313</v>
      </c>
      <c r="AW256" t="s">
        <v>313</v>
      </c>
      <c r="AX256">
        <v>1</v>
      </c>
    </row>
    <row r="257" spans="1:50" x14ac:dyDescent="0.3">
      <c r="A257" t="s">
        <v>20</v>
      </c>
      <c r="B257">
        <v>589</v>
      </c>
      <c r="D257">
        <v>2561</v>
      </c>
      <c r="E257" t="s">
        <v>313</v>
      </c>
      <c r="F257" t="s">
        <v>313</v>
      </c>
      <c r="G257" t="s">
        <v>1660</v>
      </c>
      <c r="H257">
        <v>7548592000120</v>
      </c>
      <c r="I257" t="s">
        <v>313</v>
      </c>
      <c r="J257" t="s">
        <v>1661</v>
      </c>
      <c r="K257" t="s">
        <v>1662</v>
      </c>
      <c r="L257" t="s">
        <v>313</v>
      </c>
      <c r="M257" t="s">
        <v>1663</v>
      </c>
      <c r="N257" t="s">
        <v>313</v>
      </c>
      <c r="O257" t="s">
        <v>313</v>
      </c>
      <c r="P257" t="s">
        <v>313</v>
      </c>
      <c r="Q257" t="s">
        <v>1610</v>
      </c>
      <c r="R257" t="s">
        <v>496</v>
      </c>
      <c r="S257" t="s">
        <v>354</v>
      </c>
      <c r="T257" t="s">
        <v>313</v>
      </c>
      <c r="U257" t="s">
        <v>313</v>
      </c>
      <c r="V257" t="s">
        <v>723</v>
      </c>
      <c r="W257" t="s">
        <v>320</v>
      </c>
      <c r="X257" t="s">
        <v>333</v>
      </c>
      <c r="Y257" t="s">
        <v>313</v>
      </c>
      <c r="Z257" s="32"/>
      <c r="AA257">
        <v>103032</v>
      </c>
      <c r="AB257">
        <v>696032</v>
      </c>
      <c r="AC257">
        <v>30</v>
      </c>
      <c r="AD257" t="s">
        <v>40</v>
      </c>
      <c r="AE257" s="32">
        <v>45916</v>
      </c>
      <c r="AF257" s="62">
        <v>0.40375</v>
      </c>
      <c r="AG257" t="s">
        <v>313</v>
      </c>
      <c r="AH257" t="s">
        <v>335</v>
      </c>
      <c r="AI257" s="32">
        <v>45946</v>
      </c>
      <c r="AJ257" s="62">
        <v>0.5009837962962963</v>
      </c>
      <c r="AK257" t="s">
        <v>6114</v>
      </c>
      <c r="AL257" t="s">
        <v>1664</v>
      </c>
      <c r="AM257" t="s">
        <v>313</v>
      </c>
      <c r="AN257" t="s">
        <v>1665</v>
      </c>
      <c r="AO257" t="s">
        <v>20</v>
      </c>
      <c r="AP257" t="s">
        <v>1666</v>
      </c>
      <c r="AQ257" t="s">
        <v>1665</v>
      </c>
      <c r="AR257" s="32"/>
      <c r="AT257" t="s">
        <v>313</v>
      </c>
      <c r="AU257" t="s">
        <v>313</v>
      </c>
      <c r="AV257" t="s">
        <v>313</v>
      </c>
      <c r="AW257" t="s">
        <v>313</v>
      </c>
      <c r="AX257">
        <v>1</v>
      </c>
    </row>
    <row r="258" spans="1:50" x14ac:dyDescent="0.3">
      <c r="A258" t="s">
        <v>20</v>
      </c>
      <c r="B258">
        <v>590</v>
      </c>
      <c r="D258">
        <v>2561</v>
      </c>
      <c r="E258" t="s">
        <v>313</v>
      </c>
      <c r="F258" t="s">
        <v>313</v>
      </c>
      <c r="G258" t="s">
        <v>1667</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321</v>
      </c>
      <c r="Y258" t="s">
        <v>313</v>
      </c>
      <c r="Z258" s="32"/>
      <c r="AC258">
        <v>0</v>
      </c>
      <c r="AD258" t="s">
        <v>20</v>
      </c>
      <c r="AE258" s="32">
        <v>45916</v>
      </c>
      <c r="AF258" s="62">
        <v>0.4065509259259259</v>
      </c>
      <c r="AG258" t="s">
        <v>313</v>
      </c>
      <c r="AH258" t="s">
        <v>335</v>
      </c>
      <c r="AI258" s="32">
        <v>45916</v>
      </c>
      <c r="AJ258" s="62">
        <v>0.41540509259259262</v>
      </c>
      <c r="AK258" t="s">
        <v>6118</v>
      </c>
      <c r="AL258" t="s">
        <v>5487</v>
      </c>
      <c r="AM258" t="s">
        <v>313</v>
      </c>
      <c r="AN258" t="s">
        <v>313</v>
      </c>
      <c r="AO258" t="s">
        <v>313</v>
      </c>
      <c r="AP258" t="s">
        <v>313</v>
      </c>
      <c r="AQ258" t="s">
        <v>313</v>
      </c>
      <c r="AR258" s="32"/>
      <c r="AT258" t="s">
        <v>313</v>
      </c>
      <c r="AU258" t="s">
        <v>313</v>
      </c>
      <c r="AV258" t="s">
        <v>313</v>
      </c>
      <c r="AW258" t="s">
        <v>313</v>
      </c>
      <c r="AX258">
        <v>1</v>
      </c>
    </row>
    <row r="259" spans="1:50" x14ac:dyDescent="0.3">
      <c r="A259" t="s">
        <v>20</v>
      </c>
      <c r="B259">
        <v>597</v>
      </c>
      <c r="D259">
        <v>2571</v>
      </c>
      <c r="E259" t="s">
        <v>313</v>
      </c>
      <c r="F259" t="s">
        <v>1669</v>
      </c>
      <c r="G259" t="s">
        <v>1670</v>
      </c>
      <c r="H259">
        <v>49872306000127</v>
      </c>
      <c r="I259" t="s">
        <v>313</v>
      </c>
      <c r="J259" t="s">
        <v>1669</v>
      </c>
      <c r="K259" t="s">
        <v>1671</v>
      </c>
      <c r="L259" t="s">
        <v>313</v>
      </c>
      <c r="M259" t="s">
        <v>1672</v>
      </c>
      <c r="N259" t="s">
        <v>313</v>
      </c>
      <c r="O259" t="s">
        <v>313</v>
      </c>
      <c r="P259" t="s">
        <v>313</v>
      </c>
      <c r="Q259" t="s">
        <v>1673</v>
      </c>
      <c r="R259" t="s">
        <v>330</v>
      </c>
      <c r="S259" t="s">
        <v>345</v>
      </c>
      <c r="T259" t="s">
        <v>313</v>
      </c>
      <c r="U259" t="s">
        <v>313</v>
      </c>
      <c r="V259" t="s">
        <v>313</v>
      </c>
      <c r="W259" t="s">
        <v>320</v>
      </c>
      <c r="X259" t="s">
        <v>333</v>
      </c>
      <c r="Y259" t="s">
        <v>313</v>
      </c>
      <c r="Z259" s="32"/>
      <c r="AA259">
        <v>7021439</v>
      </c>
      <c r="AB259">
        <v>37362</v>
      </c>
      <c r="AC259">
        <v>14</v>
      </c>
      <c r="AD259" t="s">
        <v>20</v>
      </c>
      <c r="AE259" s="32">
        <v>45919</v>
      </c>
      <c r="AF259" s="62">
        <v>0.65909722222222222</v>
      </c>
      <c r="AG259" t="s">
        <v>313</v>
      </c>
      <c r="AH259" t="s">
        <v>335</v>
      </c>
      <c r="AI259" s="32">
        <v>45933</v>
      </c>
      <c r="AJ259" s="62">
        <v>0.40391203703703704</v>
      </c>
      <c r="AK259" t="s">
        <v>398</v>
      </c>
      <c r="AL259" t="s">
        <v>5488</v>
      </c>
      <c r="AM259" t="s">
        <v>313</v>
      </c>
      <c r="AN259" t="s">
        <v>1626</v>
      </c>
      <c r="AO259" t="s">
        <v>313</v>
      </c>
      <c r="AP259" t="s">
        <v>1626</v>
      </c>
      <c r="AQ259" t="s">
        <v>313</v>
      </c>
      <c r="AR259" s="32"/>
      <c r="AT259" t="s">
        <v>313</v>
      </c>
      <c r="AU259" t="s">
        <v>313</v>
      </c>
      <c r="AV259" t="s">
        <v>313</v>
      </c>
      <c r="AW259" t="s">
        <v>313</v>
      </c>
      <c r="AX259">
        <v>1</v>
      </c>
    </row>
    <row r="260" spans="1:50" x14ac:dyDescent="0.3">
      <c r="A260" t="s">
        <v>40</v>
      </c>
      <c r="B260">
        <v>600</v>
      </c>
      <c r="D260">
        <v>2477</v>
      </c>
      <c r="E260" t="s">
        <v>313</v>
      </c>
      <c r="F260" t="s">
        <v>313</v>
      </c>
      <c r="G260" t="s">
        <v>1675</v>
      </c>
      <c r="I260" t="s">
        <v>313</v>
      </c>
      <c r="J260" t="s">
        <v>342</v>
      </c>
      <c r="K260" t="s">
        <v>1676</v>
      </c>
      <c r="L260" t="s">
        <v>313</v>
      </c>
      <c r="M260" t="s">
        <v>1677</v>
      </c>
      <c r="N260" t="s">
        <v>313</v>
      </c>
      <c r="O260" t="s">
        <v>313</v>
      </c>
      <c r="P260" t="s">
        <v>313</v>
      </c>
      <c r="Q260" t="s">
        <v>463</v>
      </c>
      <c r="R260" t="s">
        <v>313</v>
      </c>
      <c r="S260" t="s">
        <v>354</v>
      </c>
      <c r="T260" t="s">
        <v>313</v>
      </c>
      <c r="U260" t="s">
        <v>313</v>
      </c>
      <c r="V260" t="s">
        <v>723</v>
      </c>
      <c r="W260" t="s">
        <v>320</v>
      </c>
      <c r="X260" t="s">
        <v>347</v>
      </c>
      <c r="Y260" t="s">
        <v>313</v>
      </c>
      <c r="Z260" s="32"/>
      <c r="AC260">
        <v>43</v>
      </c>
      <c r="AD260" t="s">
        <v>40</v>
      </c>
      <c r="AE260" s="32">
        <v>45923</v>
      </c>
      <c r="AF260" s="62">
        <v>0.7016782407407407</v>
      </c>
      <c r="AG260" t="s">
        <v>313</v>
      </c>
      <c r="AH260" t="s">
        <v>335</v>
      </c>
      <c r="AI260" s="32">
        <v>45966</v>
      </c>
      <c r="AJ260" s="62">
        <v>0.41437499999999999</v>
      </c>
      <c r="AK260" t="s">
        <v>6118</v>
      </c>
      <c r="AL260" t="s">
        <v>313</v>
      </c>
      <c r="AM260" t="s">
        <v>313</v>
      </c>
      <c r="AN260" t="s">
        <v>1567</v>
      </c>
      <c r="AO260" t="s">
        <v>40</v>
      </c>
      <c r="AP260" t="s">
        <v>1678</v>
      </c>
      <c r="AQ260" t="s">
        <v>313</v>
      </c>
      <c r="AR260" s="32"/>
      <c r="AT260" t="s">
        <v>313</v>
      </c>
      <c r="AU260" t="s">
        <v>313</v>
      </c>
      <c r="AV260" t="s">
        <v>313</v>
      </c>
      <c r="AW260" t="s">
        <v>313</v>
      </c>
      <c r="AX260">
        <v>1</v>
      </c>
    </row>
    <row r="261" spans="1:50" x14ac:dyDescent="0.3">
      <c r="A261" t="s">
        <v>20</v>
      </c>
      <c r="B261">
        <v>601</v>
      </c>
      <c r="D261">
        <v>2579</v>
      </c>
      <c r="E261" t="s">
        <v>313</v>
      </c>
      <c r="F261" t="s">
        <v>313</v>
      </c>
      <c r="G261" t="s">
        <v>5489</v>
      </c>
      <c r="I261" t="s">
        <v>313</v>
      </c>
      <c r="J261" t="s">
        <v>5490</v>
      </c>
      <c r="K261" t="s">
        <v>1650</v>
      </c>
      <c r="L261" t="s">
        <v>313</v>
      </c>
      <c r="M261" t="s">
        <v>1651</v>
      </c>
      <c r="N261" t="s">
        <v>313</v>
      </c>
      <c r="O261" t="s">
        <v>313</v>
      </c>
      <c r="P261" t="s">
        <v>313</v>
      </c>
      <c r="Q261" t="s">
        <v>313</v>
      </c>
      <c r="R261" t="s">
        <v>313</v>
      </c>
      <c r="S261" t="s">
        <v>313</v>
      </c>
      <c r="T261" t="s">
        <v>313</v>
      </c>
      <c r="U261" t="s">
        <v>313</v>
      </c>
      <c r="V261" t="s">
        <v>313</v>
      </c>
      <c r="W261" t="s">
        <v>320</v>
      </c>
      <c r="X261" t="s">
        <v>333</v>
      </c>
      <c r="Y261" t="s">
        <v>313</v>
      </c>
      <c r="Z261" s="32"/>
      <c r="AA261">
        <v>1600</v>
      </c>
      <c r="AB261">
        <v>2396</v>
      </c>
      <c r="AC261">
        <v>1</v>
      </c>
      <c r="AD261" t="s">
        <v>20</v>
      </c>
      <c r="AE261" s="32">
        <v>45924</v>
      </c>
      <c r="AF261" s="62">
        <v>0.40835648148148146</v>
      </c>
      <c r="AG261" t="s">
        <v>313</v>
      </c>
      <c r="AH261" t="s">
        <v>335</v>
      </c>
      <c r="AI261" s="32">
        <v>45925</v>
      </c>
      <c r="AJ261" s="62">
        <v>0.67701388888888892</v>
      </c>
      <c r="AK261" t="s">
        <v>474</v>
      </c>
      <c r="AL261" t="s">
        <v>5491</v>
      </c>
      <c r="AM261" t="s">
        <v>313</v>
      </c>
      <c r="AN261" t="s">
        <v>1653</v>
      </c>
      <c r="AO261" t="s">
        <v>313</v>
      </c>
      <c r="AP261" t="s">
        <v>1653</v>
      </c>
      <c r="AQ261" t="s">
        <v>313</v>
      </c>
      <c r="AR261" s="32"/>
      <c r="AT261" t="s">
        <v>313</v>
      </c>
      <c r="AU261" t="s">
        <v>313</v>
      </c>
      <c r="AV261" t="s">
        <v>313</v>
      </c>
      <c r="AW261" t="s">
        <v>313</v>
      </c>
      <c r="AX261">
        <v>1</v>
      </c>
    </row>
    <row r="262" spans="1:50" x14ac:dyDescent="0.3">
      <c r="A262" t="s">
        <v>20</v>
      </c>
      <c r="B262">
        <v>602</v>
      </c>
      <c r="D262">
        <v>2582</v>
      </c>
      <c r="E262" t="s">
        <v>313</v>
      </c>
      <c r="F262" t="s">
        <v>1682</v>
      </c>
      <c r="G262" t="s">
        <v>1683</v>
      </c>
      <c r="H262">
        <v>11392803000155</v>
      </c>
      <c r="I262" t="s">
        <v>313</v>
      </c>
      <c r="J262" t="s">
        <v>1682</v>
      </c>
      <c r="K262" t="s">
        <v>5492</v>
      </c>
      <c r="L262" t="s">
        <v>313</v>
      </c>
      <c r="M262" t="s">
        <v>1685</v>
      </c>
      <c r="N262" t="s">
        <v>313</v>
      </c>
      <c r="O262" t="s">
        <v>313</v>
      </c>
      <c r="P262" t="s">
        <v>313</v>
      </c>
      <c r="Q262" t="s">
        <v>1686</v>
      </c>
      <c r="R262" t="s">
        <v>472</v>
      </c>
      <c r="S262" t="s">
        <v>345</v>
      </c>
      <c r="T262" t="s">
        <v>313</v>
      </c>
      <c r="U262" t="s">
        <v>313</v>
      </c>
      <c r="V262" t="s">
        <v>313</v>
      </c>
      <c r="W262" t="s">
        <v>320</v>
      </c>
      <c r="X262" t="s">
        <v>333</v>
      </c>
      <c r="Y262" t="s">
        <v>313</v>
      </c>
      <c r="Z262" s="32"/>
      <c r="AC262">
        <v>42</v>
      </c>
      <c r="AD262" t="s">
        <v>20</v>
      </c>
      <c r="AE262" s="32">
        <v>45924</v>
      </c>
      <c r="AF262" s="62">
        <v>0.59084490740740736</v>
      </c>
      <c r="AG262" t="s">
        <v>313</v>
      </c>
      <c r="AH262" t="s">
        <v>335</v>
      </c>
      <c r="AI262" s="32">
        <v>45966</v>
      </c>
      <c r="AJ262" s="62">
        <v>0.39526620370370369</v>
      </c>
      <c r="AK262" t="s">
        <v>6114</v>
      </c>
      <c r="AL262" t="s">
        <v>5493</v>
      </c>
      <c r="AM262" t="s">
        <v>313</v>
      </c>
      <c r="AN262" t="s">
        <v>313</v>
      </c>
      <c r="AO262" t="s">
        <v>313</v>
      </c>
      <c r="AP262" t="s">
        <v>1567</v>
      </c>
      <c r="AQ262" t="s">
        <v>313</v>
      </c>
      <c r="AR262" s="32"/>
      <c r="AT262" t="s">
        <v>313</v>
      </c>
      <c r="AU262" t="s">
        <v>313</v>
      </c>
      <c r="AV262" t="s">
        <v>313</v>
      </c>
      <c r="AW262" t="s">
        <v>313</v>
      </c>
      <c r="AX262">
        <v>1</v>
      </c>
    </row>
    <row r="263" spans="1:50" x14ac:dyDescent="0.3">
      <c r="A263" t="s">
        <v>20</v>
      </c>
      <c r="B263">
        <v>603</v>
      </c>
      <c r="D263">
        <v>2581</v>
      </c>
      <c r="E263" t="s">
        <v>313</v>
      </c>
      <c r="F263" t="s">
        <v>313</v>
      </c>
      <c r="G263" t="s">
        <v>1688</v>
      </c>
      <c r="H263">
        <v>8019257000105</v>
      </c>
      <c r="I263" t="s">
        <v>313</v>
      </c>
      <c r="J263" t="s">
        <v>1689</v>
      </c>
      <c r="K263" t="s">
        <v>313</v>
      </c>
      <c r="L263" t="s">
        <v>313</v>
      </c>
      <c r="M263" t="s">
        <v>1690</v>
      </c>
      <c r="N263" t="s">
        <v>313</v>
      </c>
      <c r="O263" t="s">
        <v>313</v>
      </c>
      <c r="P263" t="s">
        <v>313</v>
      </c>
      <c r="Q263" t="s">
        <v>1691</v>
      </c>
      <c r="R263" t="s">
        <v>313</v>
      </c>
      <c r="S263" t="s">
        <v>473</v>
      </c>
      <c r="T263" t="s">
        <v>313</v>
      </c>
      <c r="U263" t="s">
        <v>313</v>
      </c>
      <c r="V263" t="s">
        <v>313</v>
      </c>
      <c r="W263" t="s">
        <v>320</v>
      </c>
      <c r="X263" t="s">
        <v>321</v>
      </c>
      <c r="Y263" t="s">
        <v>313</v>
      </c>
      <c r="Z263" s="32"/>
      <c r="AC263">
        <v>13</v>
      </c>
      <c r="AD263" t="s">
        <v>40</v>
      </c>
      <c r="AE263" s="32">
        <v>45924</v>
      </c>
      <c r="AF263" s="62">
        <v>0.66754629629629625</v>
      </c>
      <c r="AG263" t="s">
        <v>313</v>
      </c>
      <c r="AH263" t="s">
        <v>335</v>
      </c>
      <c r="AI263" s="32">
        <v>45937</v>
      </c>
      <c r="AJ263" s="62">
        <v>0.61364583333333333</v>
      </c>
      <c r="AK263" t="s">
        <v>398</v>
      </c>
      <c r="AL263" t="s">
        <v>5494</v>
      </c>
      <c r="AM263" t="s">
        <v>313</v>
      </c>
      <c r="AN263" t="s">
        <v>313</v>
      </c>
      <c r="AO263" t="s">
        <v>20</v>
      </c>
      <c r="AP263" t="s">
        <v>1693</v>
      </c>
      <c r="AQ263" t="s">
        <v>313</v>
      </c>
      <c r="AR263" s="32"/>
      <c r="AT263" t="s">
        <v>313</v>
      </c>
      <c r="AU263" t="s">
        <v>313</v>
      </c>
      <c r="AV263" t="s">
        <v>313</v>
      </c>
      <c r="AW263" t="s">
        <v>313</v>
      </c>
      <c r="AX263">
        <v>1</v>
      </c>
    </row>
    <row r="264" spans="1:50" x14ac:dyDescent="0.3">
      <c r="A264" t="s">
        <v>20</v>
      </c>
      <c r="B264">
        <v>604</v>
      </c>
      <c r="D264">
        <v>2580</v>
      </c>
      <c r="E264" t="s">
        <v>5495</v>
      </c>
      <c r="F264" t="s">
        <v>313</v>
      </c>
      <c r="G264" t="s">
        <v>1695</v>
      </c>
      <c r="I264" t="s">
        <v>313</v>
      </c>
      <c r="J264" t="s">
        <v>1689</v>
      </c>
      <c r="K264" t="s">
        <v>1696</v>
      </c>
      <c r="L264" t="s">
        <v>313</v>
      </c>
      <c r="M264" t="s">
        <v>1697</v>
      </c>
      <c r="N264" t="s">
        <v>313</v>
      </c>
      <c r="O264" t="s">
        <v>313</v>
      </c>
      <c r="P264" t="s">
        <v>313</v>
      </c>
      <c r="Q264" t="s">
        <v>313</v>
      </c>
      <c r="R264" t="s">
        <v>313</v>
      </c>
      <c r="S264" t="s">
        <v>473</v>
      </c>
      <c r="T264" t="s">
        <v>313</v>
      </c>
      <c r="U264" t="s">
        <v>313</v>
      </c>
      <c r="V264" t="s">
        <v>313</v>
      </c>
      <c r="W264" t="s">
        <v>320</v>
      </c>
      <c r="X264" t="s">
        <v>321</v>
      </c>
      <c r="Y264" t="s">
        <v>313</v>
      </c>
      <c r="Z264" s="32"/>
      <c r="AC264">
        <v>13</v>
      </c>
      <c r="AD264" t="s">
        <v>40</v>
      </c>
      <c r="AE264" s="32">
        <v>45924</v>
      </c>
      <c r="AF264" s="62">
        <v>0.66814814814814816</v>
      </c>
      <c r="AG264" t="s">
        <v>313</v>
      </c>
      <c r="AH264" t="s">
        <v>335</v>
      </c>
      <c r="AI264" s="32">
        <v>45937</v>
      </c>
      <c r="AJ264" s="62">
        <v>0.40031250000000002</v>
      </c>
      <c r="AK264" t="s">
        <v>398</v>
      </c>
      <c r="AL264" t="s">
        <v>5496</v>
      </c>
      <c r="AM264" t="s">
        <v>313</v>
      </c>
      <c r="AN264" t="s">
        <v>313</v>
      </c>
      <c r="AO264" t="s">
        <v>20</v>
      </c>
      <c r="AP264" t="s">
        <v>1693</v>
      </c>
      <c r="AQ264" t="s">
        <v>313</v>
      </c>
      <c r="AR264" s="32"/>
      <c r="AT264" t="s">
        <v>313</v>
      </c>
      <c r="AU264" t="s">
        <v>313</v>
      </c>
      <c r="AV264" t="s">
        <v>313</v>
      </c>
      <c r="AW264" t="s">
        <v>313</v>
      </c>
      <c r="AX264">
        <v>1</v>
      </c>
    </row>
    <row r="265" spans="1:50" x14ac:dyDescent="0.3">
      <c r="A265" t="s">
        <v>20</v>
      </c>
      <c r="B265">
        <v>607</v>
      </c>
      <c r="D265">
        <v>2590</v>
      </c>
      <c r="E265" t="s">
        <v>313</v>
      </c>
      <c r="F265" t="s">
        <v>313</v>
      </c>
      <c r="G265" t="s">
        <v>5497</v>
      </c>
      <c r="H265">
        <v>1099426000107</v>
      </c>
      <c r="I265" t="s">
        <v>313</v>
      </c>
      <c r="J265" t="s">
        <v>5498</v>
      </c>
      <c r="K265" t="s">
        <v>1701</v>
      </c>
      <c r="L265" t="s">
        <v>313</v>
      </c>
      <c r="M265" t="s">
        <v>1702</v>
      </c>
      <c r="N265" t="s">
        <v>313</v>
      </c>
      <c r="O265" t="s">
        <v>313</v>
      </c>
      <c r="P265" t="s">
        <v>313</v>
      </c>
      <c r="Q265" t="s">
        <v>313</v>
      </c>
      <c r="R265" t="s">
        <v>313</v>
      </c>
      <c r="S265" t="s">
        <v>313</v>
      </c>
      <c r="T265" t="s">
        <v>313</v>
      </c>
      <c r="U265" t="s">
        <v>313</v>
      </c>
      <c r="V265" t="s">
        <v>313</v>
      </c>
      <c r="W265" t="s">
        <v>320</v>
      </c>
      <c r="X265" t="s">
        <v>347</v>
      </c>
      <c r="Y265" t="s">
        <v>313</v>
      </c>
      <c r="Z265" s="32"/>
      <c r="AA265">
        <v>1600</v>
      </c>
      <c r="AB265">
        <v>3360</v>
      </c>
      <c r="AC265">
        <v>62</v>
      </c>
      <c r="AD265" t="s">
        <v>20</v>
      </c>
      <c r="AE265" s="32">
        <v>45925</v>
      </c>
      <c r="AF265" s="62">
        <v>0.66249999999999998</v>
      </c>
      <c r="AG265" t="s">
        <v>313</v>
      </c>
      <c r="AH265" t="s">
        <v>335</v>
      </c>
      <c r="AI265" s="32">
        <v>45987</v>
      </c>
      <c r="AJ265" s="62">
        <v>0.59446759259259263</v>
      </c>
      <c r="AK265" t="s">
        <v>6114</v>
      </c>
      <c r="AL265" t="s">
        <v>5499</v>
      </c>
      <c r="AM265" t="s">
        <v>313</v>
      </c>
      <c r="AN265" t="s">
        <v>1704</v>
      </c>
      <c r="AO265" t="s">
        <v>313</v>
      </c>
      <c r="AP265" t="s">
        <v>1704</v>
      </c>
      <c r="AQ265" t="s">
        <v>313</v>
      </c>
      <c r="AR265" s="32"/>
      <c r="AT265" t="s">
        <v>313</v>
      </c>
      <c r="AU265" t="s">
        <v>313</v>
      </c>
      <c r="AV265" t="s">
        <v>313</v>
      </c>
      <c r="AW265" t="s">
        <v>313</v>
      </c>
      <c r="AX265">
        <v>1</v>
      </c>
    </row>
    <row r="266" spans="1:50" x14ac:dyDescent="0.3">
      <c r="A266" t="s">
        <v>20</v>
      </c>
      <c r="B266">
        <v>608</v>
      </c>
      <c r="D266">
        <v>2591</v>
      </c>
      <c r="E266" t="s">
        <v>313</v>
      </c>
      <c r="F266" t="s">
        <v>313</v>
      </c>
      <c r="G266" t="s">
        <v>5500</v>
      </c>
      <c r="H266">
        <v>6302372000159</v>
      </c>
      <c r="I266" t="s">
        <v>313</v>
      </c>
      <c r="J266" t="s">
        <v>5501</v>
      </c>
      <c r="K266" t="s">
        <v>1707</v>
      </c>
      <c r="L266" t="s">
        <v>313</v>
      </c>
      <c r="M266" t="s">
        <v>1708</v>
      </c>
      <c r="N266" t="s">
        <v>313</v>
      </c>
      <c r="O266" t="s">
        <v>313</v>
      </c>
      <c r="P266" t="s">
        <v>313</v>
      </c>
      <c r="Q266" t="s">
        <v>313</v>
      </c>
      <c r="R266" t="s">
        <v>313</v>
      </c>
      <c r="S266" t="s">
        <v>313</v>
      </c>
      <c r="T266" t="s">
        <v>313</v>
      </c>
      <c r="U266" t="s">
        <v>313</v>
      </c>
      <c r="V266" t="s">
        <v>313</v>
      </c>
      <c r="W266" t="s">
        <v>320</v>
      </c>
      <c r="X266" t="s">
        <v>356</v>
      </c>
      <c r="Y266" t="s">
        <v>313</v>
      </c>
      <c r="Z266" s="32"/>
      <c r="AA266">
        <v>260148</v>
      </c>
      <c r="AB266">
        <v>0</v>
      </c>
      <c r="AC266">
        <v>0</v>
      </c>
      <c r="AD266" t="s">
        <v>20</v>
      </c>
      <c r="AE266" s="32">
        <v>45925</v>
      </c>
      <c r="AF266" s="62">
        <v>0.66907407407407404</v>
      </c>
      <c r="AG266" t="s">
        <v>313</v>
      </c>
      <c r="AH266" t="s">
        <v>358</v>
      </c>
      <c r="AI266" s="32">
        <v>45925</v>
      </c>
      <c r="AJ266" s="62">
        <v>0.67554398148148154</v>
      </c>
      <c r="AK266" t="s">
        <v>313</v>
      </c>
      <c r="AL266" t="s">
        <v>313</v>
      </c>
      <c r="AM266" t="s">
        <v>313</v>
      </c>
      <c r="AN266" t="s">
        <v>1632</v>
      </c>
      <c r="AO266" t="s">
        <v>313</v>
      </c>
      <c r="AP266" t="s">
        <v>1632</v>
      </c>
      <c r="AQ266" t="s">
        <v>313</v>
      </c>
      <c r="AR266" s="32"/>
      <c r="AT266" t="s">
        <v>313</v>
      </c>
      <c r="AU266" t="s">
        <v>313</v>
      </c>
      <c r="AV266" t="s">
        <v>313</v>
      </c>
      <c r="AW266" t="s">
        <v>313</v>
      </c>
      <c r="AX266">
        <v>1</v>
      </c>
    </row>
    <row r="267" spans="1:50" x14ac:dyDescent="0.3">
      <c r="A267" t="s">
        <v>20</v>
      </c>
      <c r="B267">
        <v>609</v>
      </c>
      <c r="D267">
        <v>2592</v>
      </c>
      <c r="E267" t="s">
        <v>313</v>
      </c>
      <c r="F267" t="s">
        <v>313</v>
      </c>
      <c r="G267" t="s">
        <v>1709</v>
      </c>
      <c r="H267">
        <v>7548592000120</v>
      </c>
      <c r="I267" t="s">
        <v>313</v>
      </c>
      <c r="J267" t="s">
        <v>5502</v>
      </c>
      <c r="K267" t="s">
        <v>1711</v>
      </c>
      <c r="L267" t="s">
        <v>313</v>
      </c>
      <c r="M267" t="s">
        <v>1663</v>
      </c>
      <c r="N267" t="s">
        <v>313</v>
      </c>
      <c r="O267" t="s">
        <v>313</v>
      </c>
      <c r="P267" t="s">
        <v>313</v>
      </c>
      <c r="Q267" t="s">
        <v>1610</v>
      </c>
      <c r="R267" t="s">
        <v>496</v>
      </c>
      <c r="S267" t="s">
        <v>313</v>
      </c>
      <c r="T267" t="s">
        <v>313</v>
      </c>
      <c r="U267" t="s">
        <v>313</v>
      </c>
      <c r="V267" t="s">
        <v>313</v>
      </c>
      <c r="W267" t="s">
        <v>320</v>
      </c>
      <c r="X267" t="s">
        <v>333</v>
      </c>
      <c r="Y267" t="s">
        <v>313</v>
      </c>
      <c r="Z267" s="32"/>
      <c r="AA267">
        <v>16200</v>
      </c>
      <c r="AB267">
        <v>2160</v>
      </c>
      <c r="AC267">
        <v>21</v>
      </c>
      <c r="AD267" t="s">
        <v>20</v>
      </c>
      <c r="AE267" s="32">
        <v>45925</v>
      </c>
      <c r="AF267" s="62">
        <v>0.6938657407407407</v>
      </c>
      <c r="AG267" t="s">
        <v>313</v>
      </c>
      <c r="AH267" t="s">
        <v>335</v>
      </c>
      <c r="AI267" s="32">
        <v>45946</v>
      </c>
      <c r="AJ267" s="62">
        <v>0.5020486111111111</v>
      </c>
      <c r="AK267" t="s">
        <v>6114</v>
      </c>
      <c r="AL267" t="s">
        <v>1664</v>
      </c>
      <c r="AM267" t="s">
        <v>313</v>
      </c>
      <c r="AN267" t="s">
        <v>1665</v>
      </c>
      <c r="AO267" t="s">
        <v>313</v>
      </c>
      <c r="AP267" t="s">
        <v>1665</v>
      </c>
      <c r="AQ267" t="s">
        <v>313</v>
      </c>
      <c r="AR267" s="32"/>
      <c r="AT267" t="s">
        <v>313</v>
      </c>
      <c r="AU267" t="s">
        <v>313</v>
      </c>
      <c r="AV267" t="s">
        <v>313</v>
      </c>
      <c r="AW267" t="s">
        <v>313</v>
      </c>
      <c r="AX267">
        <v>1</v>
      </c>
    </row>
    <row r="268" spans="1:50" x14ac:dyDescent="0.3">
      <c r="A268" t="s">
        <v>20</v>
      </c>
      <c r="B268">
        <v>610</v>
      </c>
      <c r="D268">
        <v>2595</v>
      </c>
      <c r="E268" t="s">
        <v>313</v>
      </c>
      <c r="F268" t="s">
        <v>313</v>
      </c>
      <c r="G268" t="s">
        <v>1713</v>
      </c>
      <c r="H268">
        <v>7548592000120</v>
      </c>
      <c r="I268" t="s">
        <v>313</v>
      </c>
      <c r="J268" t="s">
        <v>5503</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1600</v>
      </c>
      <c r="AB268">
        <v>405552</v>
      </c>
      <c r="AC268">
        <v>21</v>
      </c>
      <c r="AD268" t="s">
        <v>20</v>
      </c>
      <c r="AE268" s="32">
        <v>45925</v>
      </c>
      <c r="AF268" s="62">
        <v>0.69575231481481481</v>
      </c>
      <c r="AG268" t="s">
        <v>313</v>
      </c>
      <c r="AH268" t="s">
        <v>335</v>
      </c>
      <c r="AI268" s="32">
        <v>45946</v>
      </c>
      <c r="AJ268" s="62">
        <v>0.50145833333333334</v>
      </c>
      <c r="AK268" t="s">
        <v>6114</v>
      </c>
      <c r="AL268" t="s">
        <v>1664</v>
      </c>
      <c r="AM268" t="s">
        <v>313</v>
      </c>
      <c r="AN268" t="s">
        <v>1665</v>
      </c>
      <c r="AO268" t="s">
        <v>313</v>
      </c>
      <c r="AP268" t="s">
        <v>1665</v>
      </c>
      <c r="AQ268" t="s">
        <v>313</v>
      </c>
      <c r="AR268" s="32"/>
      <c r="AT268" t="s">
        <v>313</v>
      </c>
      <c r="AU268" t="s">
        <v>313</v>
      </c>
      <c r="AV268" t="s">
        <v>313</v>
      </c>
      <c r="AW268" t="s">
        <v>313</v>
      </c>
      <c r="AX268">
        <v>1</v>
      </c>
    </row>
    <row r="269" spans="1:50" x14ac:dyDescent="0.3">
      <c r="A269" t="s">
        <v>45</v>
      </c>
      <c r="B269">
        <v>611</v>
      </c>
      <c r="D269">
        <v>2598</v>
      </c>
      <c r="E269" t="s">
        <v>313</v>
      </c>
      <c r="F269" t="s">
        <v>313</v>
      </c>
      <c r="G269" t="s">
        <v>1715</v>
      </c>
      <c r="H269">
        <v>11861121000306</v>
      </c>
      <c r="I269" t="s">
        <v>313</v>
      </c>
      <c r="J269" t="s">
        <v>1716</v>
      </c>
      <c r="K269" t="s">
        <v>1717</v>
      </c>
      <c r="L269" t="s">
        <v>313</v>
      </c>
      <c r="M269" t="s">
        <v>1718</v>
      </c>
      <c r="N269" t="s">
        <v>313</v>
      </c>
      <c r="O269" t="s">
        <v>313</v>
      </c>
      <c r="P269" t="s">
        <v>313</v>
      </c>
      <c r="Q269" t="s">
        <v>463</v>
      </c>
      <c r="R269" t="s">
        <v>313</v>
      </c>
      <c r="S269" t="s">
        <v>354</v>
      </c>
      <c r="T269" t="s">
        <v>313</v>
      </c>
      <c r="U269" t="s">
        <v>313</v>
      </c>
      <c r="V269" t="s">
        <v>723</v>
      </c>
      <c r="W269" t="s">
        <v>320</v>
      </c>
      <c r="X269" t="s">
        <v>333</v>
      </c>
      <c r="Y269" t="s">
        <v>313</v>
      </c>
      <c r="Z269" s="32"/>
      <c r="AC269">
        <v>28</v>
      </c>
      <c r="AD269" t="s">
        <v>40</v>
      </c>
      <c r="AE269" s="32">
        <v>45926</v>
      </c>
      <c r="AF269" s="62">
        <v>0.42531249999999998</v>
      </c>
      <c r="AG269" t="s">
        <v>313</v>
      </c>
      <c r="AH269" t="s">
        <v>335</v>
      </c>
      <c r="AI269" s="32">
        <v>45954</v>
      </c>
      <c r="AJ269" s="62">
        <v>0.50206018518518514</v>
      </c>
      <c r="AK269" t="s">
        <v>6115</v>
      </c>
      <c r="AL269" t="s">
        <v>313</v>
      </c>
      <c r="AM269" t="s">
        <v>313</v>
      </c>
      <c r="AN269" t="s">
        <v>313</v>
      </c>
      <c r="AO269" t="s">
        <v>45</v>
      </c>
      <c r="AP269" t="s">
        <v>1719</v>
      </c>
      <c r="AQ269" t="s">
        <v>313</v>
      </c>
      <c r="AR269" s="32"/>
      <c r="AT269" t="s">
        <v>313</v>
      </c>
      <c r="AU269" t="s">
        <v>313</v>
      </c>
      <c r="AV269" t="s">
        <v>313</v>
      </c>
      <c r="AW269" t="s">
        <v>313</v>
      </c>
      <c r="AX269">
        <v>1</v>
      </c>
    </row>
    <row r="270" spans="1:50" x14ac:dyDescent="0.3">
      <c r="A270" t="s">
        <v>20</v>
      </c>
      <c r="B270">
        <v>613</v>
      </c>
      <c r="D270">
        <v>2600</v>
      </c>
      <c r="E270" t="s">
        <v>4508</v>
      </c>
      <c r="F270" t="s">
        <v>313</v>
      </c>
      <c r="G270" t="s">
        <v>1720</v>
      </c>
      <c r="H270">
        <v>221294000181</v>
      </c>
      <c r="I270" t="s">
        <v>313</v>
      </c>
      <c r="J270" t="s">
        <v>5504</v>
      </c>
      <c r="K270" t="s">
        <v>1722</v>
      </c>
      <c r="L270" t="s">
        <v>313</v>
      </c>
      <c r="M270" t="s">
        <v>1723</v>
      </c>
      <c r="N270" t="s">
        <v>313</v>
      </c>
      <c r="O270" t="s">
        <v>313</v>
      </c>
      <c r="P270" t="s">
        <v>313</v>
      </c>
      <c r="Q270" t="s">
        <v>1724</v>
      </c>
      <c r="R270" t="s">
        <v>330</v>
      </c>
      <c r="S270" t="s">
        <v>313</v>
      </c>
      <c r="T270" t="s">
        <v>313</v>
      </c>
      <c r="U270" t="s">
        <v>313</v>
      </c>
      <c r="V270" t="s">
        <v>955</v>
      </c>
      <c r="W270" t="s">
        <v>320</v>
      </c>
      <c r="X270" t="s">
        <v>347</v>
      </c>
      <c r="Y270" t="s">
        <v>313</v>
      </c>
      <c r="Z270" s="32">
        <v>46112</v>
      </c>
      <c r="AA270">
        <v>81786</v>
      </c>
      <c r="AB270">
        <v>79654</v>
      </c>
      <c r="AC270">
        <v>233</v>
      </c>
      <c r="AD270" t="s">
        <v>20</v>
      </c>
      <c r="AE270" s="32">
        <v>45929</v>
      </c>
      <c r="AF270" s="62">
        <v>0.48745370370370372</v>
      </c>
      <c r="AG270" t="s">
        <v>313</v>
      </c>
      <c r="AH270" t="s">
        <v>322</v>
      </c>
      <c r="AI270" s="32"/>
      <c r="AJ270" s="62"/>
      <c r="AK270" t="s">
        <v>313</v>
      </c>
      <c r="AL270" t="s">
        <v>313</v>
      </c>
      <c r="AM270" t="s">
        <v>1725</v>
      </c>
      <c r="AN270" t="s">
        <v>1726</v>
      </c>
      <c r="AO270" t="s">
        <v>20</v>
      </c>
      <c r="AP270" t="s">
        <v>1567</v>
      </c>
      <c r="AQ270" t="s">
        <v>313</v>
      </c>
      <c r="AR270" s="32">
        <v>46077</v>
      </c>
      <c r="AS270">
        <v>50</v>
      </c>
      <c r="AT270" t="s">
        <v>313</v>
      </c>
      <c r="AU270" t="s">
        <v>313</v>
      </c>
      <c r="AV270" t="s">
        <v>313</v>
      </c>
      <c r="AW270" t="s">
        <v>313</v>
      </c>
      <c r="AX270">
        <v>1</v>
      </c>
    </row>
    <row r="271" spans="1:50" x14ac:dyDescent="0.3">
      <c r="A271" t="s">
        <v>40</v>
      </c>
      <c r="B271">
        <v>614</v>
      </c>
      <c r="D271">
        <v>2603</v>
      </c>
      <c r="E271" t="s">
        <v>3477</v>
      </c>
      <c r="F271" t="s">
        <v>313</v>
      </c>
      <c r="G271" t="s">
        <v>1727</v>
      </c>
      <c r="H271">
        <v>9517464000144</v>
      </c>
      <c r="I271" t="s">
        <v>313</v>
      </c>
      <c r="J271" t="s">
        <v>5505</v>
      </c>
      <c r="K271" t="s">
        <v>313</v>
      </c>
      <c r="L271" t="s">
        <v>313</v>
      </c>
      <c r="M271" t="s">
        <v>1729</v>
      </c>
      <c r="N271" t="s">
        <v>313</v>
      </c>
      <c r="O271" t="s">
        <v>313</v>
      </c>
      <c r="P271" t="s">
        <v>313</v>
      </c>
      <c r="Q271" t="s">
        <v>313</v>
      </c>
      <c r="R271" t="s">
        <v>313</v>
      </c>
      <c r="S271" t="s">
        <v>313</v>
      </c>
      <c r="T271" t="s">
        <v>313</v>
      </c>
      <c r="U271" t="s">
        <v>313</v>
      </c>
      <c r="V271" t="s">
        <v>5485</v>
      </c>
      <c r="W271" t="s">
        <v>320</v>
      </c>
      <c r="X271" t="s">
        <v>347</v>
      </c>
      <c r="Y271" t="s">
        <v>313</v>
      </c>
      <c r="Z271" s="32">
        <v>46112</v>
      </c>
      <c r="AA271">
        <v>254760</v>
      </c>
      <c r="AB271">
        <v>1578632</v>
      </c>
      <c r="AC271">
        <v>131</v>
      </c>
      <c r="AD271" t="s">
        <v>40</v>
      </c>
      <c r="AE271" s="32">
        <v>45929</v>
      </c>
      <c r="AF271" s="62">
        <v>0.72163194444444445</v>
      </c>
      <c r="AG271" t="s">
        <v>313</v>
      </c>
      <c r="AH271" t="s">
        <v>335</v>
      </c>
      <c r="AI271" s="32">
        <v>46060</v>
      </c>
      <c r="AJ271" s="62">
        <v>0.36658564814814815</v>
      </c>
      <c r="AK271" t="s">
        <v>398</v>
      </c>
      <c r="AL271" t="s">
        <v>3478</v>
      </c>
      <c r="AM271" t="s">
        <v>313</v>
      </c>
      <c r="AN271" t="s">
        <v>1730</v>
      </c>
      <c r="AO271" t="s">
        <v>40</v>
      </c>
      <c r="AP271" t="s">
        <v>1730</v>
      </c>
      <c r="AQ271" t="s">
        <v>313</v>
      </c>
      <c r="AR271" s="32">
        <v>46060</v>
      </c>
      <c r="AS271">
        <v>30</v>
      </c>
      <c r="AT271" t="s">
        <v>313</v>
      </c>
      <c r="AU271" t="s">
        <v>313</v>
      </c>
      <c r="AV271" t="s">
        <v>313</v>
      </c>
      <c r="AW271" t="s">
        <v>313</v>
      </c>
      <c r="AX271">
        <v>1</v>
      </c>
    </row>
    <row r="272" spans="1:50" x14ac:dyDescent="0.3">
      <c r="A272" t="s">
        <v>40</v>
      </c>
      <c r="B272">
        <v>615</v>
      </c>
      <c r="D272">
        <v>2604</v>
      </c>
      <c r="E272" t="s">
        <v>313</v>
      </c>
      <c r="F272" t="s">
        <v>313</v>
      </c>
      <c r="G272" t="s">
        <v>1731</v>
      </c>
      <c r="H272">
        <v>73114894000114</v>
      </c>
      <c r="I272" t="s">
        <v>313</v>
      </c>
      <c r="J272" t="s">
        <v>1732</v>
      </c>
      <c r="K272" t="s">
        <v>313</v>
      </c>
      <c r="L272" t="s">
        <v>313</v>
      </c>
      <c r="M272" t="s">
        <v>1733</v>
      </c>
      <c r="N272" t="s">
        <v>313</v>
      </c>
      <c r="O272" t="s">
        <v>313</v>
      </c>
      <c r="P272" t="s">
        <v>313</v>
      </c>
      <c r="Q272" t="s">
        <v>313</v>
      </c>
      <c r="R272" t="s">
        <v>313</v>
      </c>
      <c r="S272" t="s">
        <v>313</v>
      </c>
      <c r="T272" t="s">
        <v>313</v>
      </c>
      <c r="U272" t="s">
        <v>313</v>
      </c>
      <c r="V272" t="s">
        <v>313</v>
      </c>
      <c r="W272" t="s">
        <v>320</v>
      </c>
      <c r="X272" t="s">
        <v>347</v>
      </c>
      <c r="Y272" t="s">
        <v>313</v>
      </c>
      <c r="Z272" s="32"/>
      <c r="AC272">
        <v>0</v>
      </c>
      <c r="AD272" t="s">
        <v>40</v>
      </c>
      <c r="AE272" s="32">
        <v>45929</v>
      </c>
      <c r="AF272" s="62">
        <v>0.72408564814814813</v>
      </c>
      <c r="AG272" t="s">
        <v>313</v>
      </c>
      <c r="AH272" t="s">
        <v>335</v>
      </c>
      <c r="AI272" s="32">
        <v>45929</v>
      </c>
      <c r="AJ272" s="62">
        <v>0.72424768518518523</v>
      </c>
      <c r="AK272" t="s">
        <v>6115</v>
      </c>
      <c r="AL272" t="s">
        <v>313</v>
      </c>
      <c r="AM272" t="s">
        <v>313</v>
      </c>
      <c r="AN272" t="s">
        <v>1734</v>
      </c>
      <c r="AO272" t="s">
        <v>40</v>
      </c>
      <c r="AP272" t="s">
        <v>1734</v>
      </c>
      <c r="AQ272" t="s">
        <v>313</v>
      </c>
      <c r="AR272" s="32"/>
      <c r="AT272" t="s">
        <v>313</v>
      </c>
      <c r="AU272" t="s">
        <v>313</v>
      </c>
      <c r="AV272" t="s">
        <v>313</v>
      </c>
      <c r="AW272" t="s">
        <v>313</v>
      </c>
      <c r="AX272">
        <v>1</v>
      </c>
    </row>
    <row r="273" spans="1:50" x14ac:dyDescent="0.3">
      <c r="A273" t="s">
        <v>40</v>
      </c>
      <c r="B273">
        <v>616</v>
      </c>
      <c r="D273">
        <v>2605</v>
      </c>
      <c r="E273" t="s">
        <v>313</v>
      </c>
      <c r="F273" t="s">
        <v>313</v>
      </c>
      <c r="G273" t="s">
        <v>1735</v>
      </c>
      <c r="H273">
        <v>18628799000120</v>
      </c>
      <c r="I273" t="s">
        <v>313</v>
      </c>
      <c r="J273" t="s">
        <v>1736</v>
      </c>
      <c r="K273" t="s">
        <v>1737</v>
      </c>
      <c r="L273" t="s">
        <v>313</v>
      </c>
      <c r="M273" t="s">
        <v>1738</v>
      </c>
      <c r="N273" t="s">
        <v>313</v>
      </c>
      <c r="O273" t="s">
        <v>313</v>
      </c>
      <c r="P273" t="s">
        <v>313</v>
      </c>
      <c r="Q273" t="s">
        <v>631</v>
      </c>
      <c r="R273" t="s">
        <v>330</v>
      </c>
      <c r="S273" t="s">
        <v>313</v>
      </c>
      <c r="T273" t="s">
        <v>313</v>
      </c>
      <c r="U273" t="s">
        <v>313</v>
      </c>
      <c r="V273" t="s">
        <v>313</v>
      </c>
      <c r="W273" t="s">
        <v>320</v>
      </c>
      <c r="X273" t="s">
        <v>347</v>
      </c>
      <c r="Y273" t="s">
        <v>313</v>
      </c>
      <c r="Z273" s="32"/>
      <c r="AC273">
        <v>37</v>
      </c>
      <c r="AD273" t="s">
        <v>40</v>
      </c>
      <c r="AE273" s="32">
        <v>45929</v>
      </c>
      <c r="AF273" s="62">
        <v>0.72835648148148147</v>
      </c>
      <c r="AG273" t="s">
        <v>313</v>
      </c>
      <c r="AH273" t="s">
        <v>335</v>
      </c>
      <c r="AI273" s="32">
        <v>45966</v>
      </c>
      <c r="AJ273" s="62">
        <v>0.41305555555555556</v>
      </c>
      <c r="AK273" t="s">
        <v>6118</v>
      </c>
      <c r="AL273" t="s">
        <v>313</v>
      </c>
      <c r="AM273" t="s">
        <v>313</v>
      </c>
      <c r="AN273" t="s">
        <v>1666</v>
      </c>
      <c r="AO273" t="s">
        <v>40</v>
      </c>
      <c r="AP273" t="s">
        <v>1730</v>
      </c>
      <c r="AQ273" t="s">
        <v>313</v>
      </c>
      <c r="AR273" s="32"/>
      <c r="AT273" t="s">
        <v>313</v>
      </c>
      <c r="AU273" t="s">
        <v>313</v>
      </c>
      <c r="AV273" t="s">
        <v>313</v>
      </c>
      <c r="AW273" t="s">
        <v>313</v>
      </c>
      <c r="AX273">
        <v>1</v>
      </c>
    </row>
    <row r="274" spans="1:50" x14ac:dyDescent="0.3">
      <c r="A274" t="s">
        <v>20</v>
      </c>
      <c r="B274">
        <v>618</v>
      </c>
      <c r="D274">
        <v>2609</v>
      </c>
      <c r="E274" t="s">
        <v>313</v>
      </c>
      <c r="F274" t="s">
        <v>313</v>
      </c>
      <c r="G274" t="s">
        <v>1739</v>
      </c>
      <c r="H274">
        <v>49872306000127</v>
      </c>
      <c r="I274" t="s">
        <v>313</v>
      </c>
      <c r="J274" t="s">
        <v>5506</v>
      </c>
      <c r="K274" t="s">
        <v>1741</v>
      </c>
      <c r="L274" t="s">
        <v>313</v>
      </c>
      <c r="M274" t="s">
        <v>1672</v>
      </c>
      <c r="N274" t="s">
        <v>313</v>
      </c>
      <c r="O274" t="s">
        <v>313</v>
      </c>
      <c r="P274" t="s">
        <v>313</v>
      </c>
      <c r="Q274" t="s">
        <v>1673</v>
      </c>
      <c r="R274" t="s">
        <v>330</v>
      </c>
      <c r="S274" t="s">
        <v>313</v>
      </c>
      <c r="T274" t="s">
        <v>313</v>
      </c>
      <c r="U274" t="s">
        <v>313</v>
      </c>
      <c r="V274" t="s">
        <v>313</v>
      </c>
      <c r="W274" t="s">
        <v>320</v>
      </c>
      <c r="X274" t="s">
        <v>333</v>
      </c>
      <c r="Y274" t="s">
        <v>313</v>
      </c>
      <c r="Z274" s="32"/>
      <c r="AA274">
        <v>1600</v>
      </c>
      <c r="AB274">
        <v>2468</v>
      </c>
      <c r="AC274">
        <v>3</v>
      </c>
      <c r="AD274" t="s">
        <v>20</v>
      </c>
      <c r="AE274" s="32">
        <v>45930</v>
      </c>
      <c r="AF274" s="62">
        <v>0.60990740740740745</v>
      </c>
      <c r="AG274" t="s">
        <v>313</v>
      </c>
      <c r="AH274" t="s">
        <v>335</v>
      </c>
      <c r="AI274" s="32">
        <v>45933</v>
      </c>
      <c r="AJ274" s="62">
        <v>0.40452546296296299</v>
      </c>
      <c r="AK274" t="s">
        <v>398</v>
      </c>
      <c r="AL274" t="s">
        <v>5488</v>
      </c>
      <c r="AM274" t="s">
        <v>313</v>
      </c>
      <c r="AN274" t="s">
        <v>1626</v>
      </c>
      <c r="AO274" t="s">
        <v>313</v>
      </c>
      <c r="AP274" t="s">
        <v>1626</v>
      </c>
      <c r="AQ274" t="s">
        <v>313</v>
      </c>
      <c r="AR274" s="32"/>
      <c r="AT274" t="s">
        <v>313</v>
      </c>
      <c r="AU274" t="s">
        <v>313</v>
      </c>
      <c r="AV274" t="s">
        <v>313</v>
      </c>
      <c r="AW274" t="s">
        <v>313</v>
      </c>
      <c r="AX274">
        <v>1</v>
      </c>
    </row>
    <row r="275" spans="1:50" x14ac:dyDescent="0.3">
      <c r="A275" t="s">
        <v>20</v>
      </c>
      <c r="B275">
        <v>619</v>
      </c>
      <c r="D275">
        <v>2614</v>
      </c>
      <c r="E275" t="s">
        <v>313</v>
      </c>
      <c r="F275" t="s">
        <v>313</v>
      </c>
      <c r="G275" t="s">
        <v>5507</v>
      </c>
      <c r="H275">
        <v>1099426000107</v>
      </c>
      <c r="I275" t="s">
        <v>313</v>
      </c>
      <c r="J275" t="s">
        <v>5508</v>
      </c>
      <c r="K275" t="s">
        <v>1701</v>
      </c>
      <c r="L275" t="s">
        <v>313</v>
      </c>
      <c r="M275" t="s">
        <v>1702</v>
      </c>
      <c r="N275" t="s">
        <v>313</v>
      </c>
      <c r="O275" t="s">
        <v>313</v>
      </c>
      <c r="P275" t="s">
        <v>313</v>
      </c>
      <c r="Q275" t="s">
        <v>313</v>
      </c>
      <c r="R275" t="s">
        <v>313</v>
      </c>
      <c r="S275" t="s">
        <v>313</v>
      </c>
      <c r="T275" t="s">
        <v>313</v>
      </c>
      <c r="U275" t="s">
        <v>313</v>
      </c>
      <c r="V275" t="s">
        <v>313</v>
      </c>
      <c r="W275" t="s">
        <v>320</v>
      </c>
      <c r="X275" t="s">
        <v>356</v>
      </c>
      <c r="Y275" t="s">
        <v>313</v>
      </c>
      <c r="Z275" s="32"/>
      <c r="AA275">
        <v>2527318</v>
      </c>
      <c r="AB275">
        <v>0</v>
      </c>
      <c r="AC275">
        <v>29</v>
      </c>
      <c r="AD275" t="s">
        <v>20</v>
      </c>
      <c r="AE275" s="32">
        <v>45930</v>
      </c>
      <c r="AF275" s="62">
        <v>0.66567129629629629</v>
      </c>
      <c r="AG275" t="s">
        <v>313</v>
      </c>
      <c r="AH275" t="s">
        <v>358</v>
      </c>
      <c r="AI275" s="32">
        <v>45959</v>
      </c>
      <c r="AJ275" s="62">
        <v>0.45207175925925924</v>
      </c>
      <c r="AK275" t="s">
        <v>313</v>
      </c>
      <c r="AL275" t="s">
        <v>313</v>
      </c>
      <c r="AM275" t="s">
        <v>313</v>
      </c>
      <c r="AN275" t="s">
        <v>1744</v>
      </c>
      <c r="AO275" t="s">
        <v>313</v>
      </c>
      <c r="AP275" t="s">
        <v>313</v>
      </c>
      <c r="AQ275" t="s">
        <v>313</v>
      </c>
      <c r="AR275" s="32"/>
      <c r="AT275" t="s">
        <v>313</v>
      </c>
      <c r="AU275" t="s">
        <v>313</v>
      </c>
      <c r="AV275" t="s">
        <v>313</v>
      </c>
      <c r="AW275" t="s">
        <v>313</v>
      </c>
      <c r="AX275">
        <v>1</v>
      </c>
    </row>
    <row r="276" spans="1:50" x14ac:dyDescent="0.3">
      <c r="A276" t="s">
        <v>40</v>
      </c>
      <c r="B276">
        <v>620</v>
      </c>
      <c r="D276">
        <v>2615</v>
      </c>
      <c r="E276" t="s">
        <v>313</v>
      </c>
      <c r="F276" t="s">
        <v>313</v>
      </c>
      <c r="G276" t="s">
        <v>1745</v>
      </c>
      <c r="H276">
        <v>5856090000130</v>
      </c>
      <c r="I276" t="s">
        <v>313</v>
      </c>
      <c r="J276" t="s">
        <v>5509</v>
      </c>
      <c r="K276" t="s">
        <v>313</v>
      </c>
      <c r="L276" t="s">
        <v>313</v>
      </c>
      <c r="M276" t="s">
        <v>1747</v>
      </c>
      <c r="N276" t="s">
        <v>313</v>
      </c>
      <c r="O276" t="s">
        <v>313</v>
      </c>
      <c r="P276" t="s">
        <v>313</v>
      </c>
      <c r="Q276" t="s">
        <v>313</v>
      </c>
      <c r="R276" t="s">
        <v>313</v>
      </c>
      <c r="S276" t="s">
        <v>313</v>
      </c>
      <c r="T276" t="s">
        <v>313</v>
      </c>
      <c r="U276" t="s">
        <v>313</v>
      </c>
      <c r="V276" t="s">
        <v>313</v>
      </c>
      <c r="W276" t="s">
        <v>320</v>
      </c>
      <c r="X276" t="s">
        <v>347</v>
      </c>
      <c r="Y276" t="s">
        <v>313</v>
      </c>
      <c r="Z276" s="32"/>
      <c r="AC276">
        <v>36</v>
      </c>
      <c r="AD276" t="s">
        <v>40</v>
      </c>
      <c r="AE276" s="32">
        <v>45930</v>
      </c>
      <c r="AF276" s="62">
        <v>0.6699074074074074</v>
      </c>
      <c r="AG276" t="s">
        <v>313</v>
      </c>
      <c r="AH276" t="s">
        <v>335</v>
      </c>
      <c r="AI276" s="32">
        <v>45966</v>
      </c>
      <c r="AJ276" s="62">
        <v>0.41229166666666667</v>
      </c>
      <c r="AK276" t="s">
        <v>6115</v>
      </c>
      <c r="AL276" t="s">
        <v>313</v>
      </c>
      <c r="AM276" t="s">
        <v>313</v>
      </c>
      <c r="AN276" t="s">
        <v>1748</v>
      </c>
      <c r="AO276" t="s">
        <v>40</v>
      </c>
      <c r="AP276" t="s">
        <v>1748</v>
      </c>
      <c r="AQ276" t="s">
        <v>313</v>
      </c>
      <c r="AR276" s="32"/>
      <c r="AT276" t="s">
        <v>313</v>
      </c>
      <c r="AU276" t="s">
        <v>313</v>
      </c>
      <c r="AV276" t="s">
        <v>313</v>
      </c>
      <c r="AW276" t="s">
        <v>313</v>
      </c>
      <c r="AX276">
        <v>1</v>
      </c>
    </row>
    <row r="277" spans="1:50" x14ac:dyDescent="0.3">
      <c r="A277" t="s">
        <v>20</v>
      </c>
      <c r="B277">
        <v>621</v>
      </c>
      <c r="D277">
        <v>2616</v>
      </c>
      <c r="E277" t="s">
        <v>313</v>
      </c>
      <c r="F277" t="s">
        <v>313</v>
      </c>
      <c r="G277" t="s">
        <v>5510</v>
      </c>
      <c r="I277" t="s">
        <v>313</v>
      </c>
      <c r="J277" t="s">
        <v>5511</v>
      </c>
      <c r="K277" t="s">
        <v>1751</v>
      </c>
      <c r="L277" t="s">
        <v>313</v>
      </c>
      <c r="M277" t="s">
        <v>1752</v>
      </c>
      <c r="N277" t="s">
        <v>313</v>
      </c>
      <c r="O277" t="s">
        <v>313</v>
      </c>
      <c r="P277" t="s">
        <v>313</v>
      </c>
      <c r="Q277" t="s">
        <v>313</v>
      </c>
      <c r="R277" t="s">
        <v>313</v>
      </c>
      <c r="S277" t="s">
        <v>313</v>
      </c>
      <c r="T277" t="s">
        <v>313</v>
      </c>
      <c r="U277" t="s">
        <v>313</v>
      </c>
      <c r="V277" t="s">
        <v>313</v>
      </c>
      <c r="W277" t="s">
        <v>320</v>
      </c>
      <c r="X277" t="s">
        <v>356</v>
      </c>
      <c r="Y277" t="s">
        <v>313</v>
      </c>
      <c r="Z277" s="32"/>
      <c r="AA277">
        <v>5406</v>
      </c>
      <c r="AB277">
        <v>0</v>
      </c>
      <c r="AC277">
        <v>0</v>
      </c>
      <c r="AD277" t="s">
        <v>20</v>
      </c>
      <c r="AE277" s="32">
        <v>45930</v>
      </c>
      <c r="AF277" s="62">
        <v>0.68820601851851848</v>
      </c>
      <c r="AG277" t="s">
        <v>313</v>
      </c>
      <c r="AH277" t="s">
        <v>358</v>
      </c>
      <c r="AI277" s="32">
        <v>45930</v>
      </c>
      <c r="AJ277" s="62">
        <v>0.68903935185185183</v>
      </c>
      <c r="AK277" t="s">
        <v>313</v>
      </c>
      <c r="AL277" t="s">
        <v>313</v>
      </c>
      <c r="AM277" t="s">
        <v>313</v>
      </c>
      <c r="AN277" t="s">
        <v>1665</v>
      </c>
      <c r="AO277" t="s">
        <v>313</v>
      </c>
      <c r="AP277" t="s">
        <v>313</v>
      </c>
      <c r="AQ277" t="s">
        <v>313</v>
      </c>
      <c r="AR277" s="32"/>
      <c r="AT277" t="s">
        <v>313</v>
      </c>
      <c r="AU277" t="s">
        <v>313</v>
      </c>
      <c r="AV277" t="s">
        <v>313</v>
      </c>
      <c r="AW277" t="s">
        <v>313</v>
      </c>
      <c r="AX277">
        <v>1</v>
      </c>
    </row>
    <row r="278" spans="1:50" x14ac:dyDescent="0.3">
      <c r="A278" t="s">
        <v>20</v>
      </c>
      <c r="B278">
        <v>622</v>
      </c>
      <c r="D278">
        <v>2617</v>
      </c>
      <c r="E278" t="s">
        <v>313</v>
      </c>
      <c r="F278" t="s">
        <v>313</v>
      </c>
      <c r="G278" t="s">
        <v>1753</v>
      </c>
      <c r="I278" t="s">
        <v>313</v>
      </c>
      <c r="J278" t="s">
        <v>1754</v>
      </c>
      <c r="K278" t="s">
        <v>1755</v>
      </c>
      <c r="L278" t="s">
        <v>313</v>
      </c>
      <c r="M278" t="s">
        <v>1623</v>
      </c>
      <c r="N278" t="s">
        <v>313</v>
      </c>
      <c r="O278" t="s">
        <v>313</v>
      </c>
      <c r="P278" t="s">
        <v>313</v>
      </c>
      <c r="Q278" t="s">
        <v>313</v>
      </c>
      <c r="R278" t="s">
        <v>313</v>
      </c>
      <c r="S278" t="s">
        <v>313</v>
      </c>
      <c r="T278" t="s">
        <v>313</v>
      </c>
      <c r="U278" t="s">
        <v>313</v>
      </c>
      <c r="V278" t="s">
        <v>313</v>
      </c>
      <c r="W278" t="s">
        <v>320</v>
      </c>
      <c r="X278" t="s">
        <v>397</v>
      </c>
      <c r="Y278" t="s">
        <v>313</v>
      </c>
      <c r="Z278" s="32"/>
      <c r="AA278">
        <v>1600</v>
      </c>
      <c r="AB278">
        <v>2468</v>
      </c>
      <c r="AC278">
        <v>3</v>
      </c>
      <c r="AD278" t="s">
        <v>20</v>
      </c>
      <c r="AE278" s="32">
        <v>45930</v>
      </c>
      <c r="AF278" s="62">
        <v>0.69144675925925925</v>
      </c>
      <c r="AG278" t="s">
        <v>313</v>
      </c>
      <c r="AH278" t="s">
        <v>335</v>
      </c>
      <c r="AI278" s="32">
        <v>45933</v>
      </c>
      <c r="AJ278" s="62">
        <v>0.41620370370370369</v>
      </c>
      <c r="AK278" t="s">
        <v>474</v>
      </c>
      <c r="AL278" t="s">
        <v>5483</v>
      </c>
      <c r="AM278" t="s">
        <v>313</v>
      </c>
      <c r="AN278" t="s">
        <v>1626</v>
      </c>
      <c r="AO278" t="s">
        <v>313</v>
      </c>
      <c r="AP278" t="s">
        <v>1627</v>
      </c>
      <c r="AQ278" t="s">
        <v>313</v>
      </c>
      <c r="AR278" s="32"/>
      <c r="AT278" t="s">
        <v>313</v>
      </c>
      <c r="AU278" t="s">
        <v>313</v>
      </c>
      <c r="AV278" t="s">
        <v>313</v>
      </c>
      <c r="AW278" t="s">
        <v>313</v>
      </c>
      <c r="AX278">
        <v>1</v>
      </c>
    </row>
    <row r="279" spans="1:50" x14ac:dyDescent="0.3">
      <c r="A279" t="s">
        <v>20</v>
      </c>
      <c r="B279">
        <v>623</v>
      </c>
      <c r="D279">
        <v>2618</v>
      </c>
      <c r="E279" t="s">
        <v>313</v>
      </c>
      <c r="F279" t="s">
        <v>313</v>
      </c>
      <c r="G279" t="s">
        <v>1756</v>
      </c>
      <c r="I279" t="s">
        <v>313</v>
      </c>
      <c r="J279" t="s">
        <v>5512</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59360</v>
      </c>
      <c r="AB279">
        <v>27562</v>
      </c>
      <c r="AC279">
        <v>3</v>
      </c>
      <c r="AD279" t="s">
        <v>20</v>
      </c>
      <c r="AE279" s="32">
        <v>45930</v>
      </c>
      <c r="AF279" s="62">
        <v>0.69359953703703703</v>
      </c>
      <c r="AG279" t="s">
        <v>313</v>
      </c>
      <c r="AH279" t="s">
        <v>335</v>
      </c>
      <c r="AI279" s="32">
        <v>45933</v>
      </c>
      <c r="AJ279" s="62">
        <v>0.41586805555555556</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3">
      <c r="A280" t="s">
        <v>40</v>
      </c>
      <c r="B280">
        <v>624</v>
      </c>
      <c r="D280">
        <v>2619</v>
      </c>
      <c r="E280" t="s">
        <v>313</v>
      </c>
      <c r="F280" t="s">
        <v>313</v>
      </c>
      <c r="G280" t="s">
        <v>1758</v>
      </c>
      <c r="I280" t="s">
        <v>313</v>
      </c>
      <c r="J280" t="s">
        <v>5513</v>
      </c>
      <c r="K280" t="s">
        <v>1760</v>
      </c>
      <c r="L280" t="s">
        <v>313</v>
      </c>
      <c r="M280" t="s">
        <v>648</v>
      </c>
      <c r="N280" t="s">
        <v>313</v>
      </c>
      <c r="O280" t="s">
        <v>313</v>
      </c>
      <c r="P280" t="s">
        <v>313</v>
      </c>
      <c r="Q280" t="s">
        <v>313</v>
      </c>
      <c r="R280" t="s">
        <v>313</v>
      </c>
      <c r="S280" t="s">
        <v>313</v>
      </c>
      <c r="T280" t="s">
        <v>313</v>
      </c>
      <c r="U280" t="s">
        <v>313</v>
      </c>
      <c r="V280" t="s">
        <v>313</v>
      </c>
      <c r="W280" t="s">
        <v>320</v>
      </c>
      <c r="X280" t="s">
        <v>347</v>
      </c>
      <c r="Y280" t="s">
        <v>313</v>
      </c>
      <c r="Z280" s="32"/>
      <c r="AC280">
        <v>36</v>
      </c>
      <c r="AD280" t="s">
        <v>40</v>
      </c>
      <c r="AE280" s="32">
        <v>45930</v>
      </c>
      <c r="AF280" s="62">
        <v>0.7330902777777778</v>
      </c>
      <c r="AG280" t="s">
        <v>313</v>
      </c>
      <c r="AH280" t="s">
        <v>335</v>
      </c>
      <c r="AI280" s="32">
        <v>45966</v>
      </c>
      <c r="AJ280" s="62">
        <v>0.41091435185185188</v>
      </c>
      <c r="AK280" t="s">
        <v>6114</v>
      </c>
      <c r="AL280" t="s">
        <v>313</v>
      </c>
      <c r="AM280" t="s">
        <v>313</v>
      </c>
      <c r="AN280" t="s">
        <v>1748</v>
      </c>
      <c r="AO280" t="s">
        <v>40</v>
      </c>
      <c r="AP280" t="s">
        <v>1748</v>
      </c>
      <c r="AQ280" t="s">
        <v>313</v>
      </c>
      <c r="AR280" s="32"/>
      <c r="AT280" t="s">
        <v>313</v>
      </c>
      <c r="AU280" t="s">
        <v>313</v>
      </c>
      <c r="AV280" t="s">
        <v>313</v>
      </c>
      <c r="AW280" t="s">
        <v>313</v>
      </c>
      <c r="AX280">
        <v>1</v>
      </c>
    </row>
    <row r="281" spans="1:50" x14ac:dyDescent="0.3">
      <c r="A281" t="s">
        <v>20</v>
      </c>
      <c r="B281">
        <v>628</v>
      </c>
      <c r="D281">
        <v>2622</v>
      </c>
      <c r="E281" t="s">
        <v>313</v>
      </c>
      <c r="F281" t="s">
        <v>313</v>
      </c>
      <c r="G281" t="s">
        <v>1761</v>
      </c>
      <c r="I281" t="s">
        <v>313</v>
      </c>
      <c r="J281" t="s">
        <v>1762</v>
      </c>
      <c r="K281" t="s">
        <v>1763</v>
      </c>
      <c r="L281" t="s">
        <v>313</v>
      </c>
      <c r="M281" t="s">
        <v>1764</v>
      </c>
      <c r="N281" t="s">
        <v>313</v>
      </c>
      <c r="O281" t="s">
        <v>313</v>
      </c>
      <c r="P281" t="s">
        <v>313</v>
      </c>
      <c r="Q281" t="s">
        <v>1765</v>
      </c>
      <c r="R281" t="s">
        <v>313</v>
      </c>
      <c r="S281" t="s">
        <v>354</v>
      </c>
      <c r="T281" t="s">
        <v>313</v>
      </c>
      <c r="U281" t="s">
        <v>313</v>
      </c>
      <c r="V281" t="s">
        <v>723</v>
      </c>
      <c r="W281" t="s">
        <v>320</v>
      </c>
      <c r="X281" t="s">
        <v>437</v>
      </c>
      <c r="Y281" t="s">
        <v>313</v>
      </c>
      <c r="Z281" s="32"/>
      <c r="AC281">
        <v>4</v>
      </c>
      <c r="AD281" t="s">
        <v>40</v>
      </c>
      <c r="AE281" s="32">
        <v>45933</v>
      </c>
      <c r="AF281" s="62">
        <v>0.46578703703703705</v>
      </c>
      <c r="AG281" t="s">
        <v>313</v>
      </c>
      <c r="AH281" t="s">
        <v>335</v>
      </c>
      <c r="AI281" s="32">
        <v>45937</v>
      </c>
      <c r="AJ281" s="62">
        <v>0.39880787037037035</v>
      </c>
      <c r="AK281" t="s">
        <v>6120</v>
      </c>
      <c r="AL281" t="s">
        <v>5514</v>
      </c>
      <c r="AM281" t="s">
        <v>313</v>
      </c>
      <c r="AN281" t="s">
        <v>313</v>
      </c>
      <c r="AO281" t="s">
        <v>20</v>
      </c>
      <c r="AP281" t="s">
        <v>313</v>
      </c>
      <c r="AQ281" t="s">
        <v>313</v>
      </c>
      <c r="AR281" s="32"/>
      <c r="AT281" t="s">
        <v>313</v>
      </c>
      <c r="AU281" t="s">
        <v>313</v>
      </c>
      <c r="AV281" t="s">
        <v>313</v>
      </c>
      <c r="AW281" t="s">
        <v>313</v>
      </c>
      <c r="AX281">
        <v>1</v>
      </c>
    </row>
    <row r="282" spans="1:50" x14ac:dyDescent="0.3">
      <c r="A282" t="s">
        <v>20</v>
      </c>
      <c r="B282">
        <v>634</v>
      </c>
      <c r="D282">
        <v>2631</v>
      </c>
      <c r="E282" t="s">
        <v>313</v>
      </c>
      <c r="F282" t="s">
        <v>1767</v>
      </c>
      <c r="G282" t="s">
        <v>1768</v>
      </c>
      <c r="H282">
        <v>43400571000126</v>
      </c>
      <c r="I282" t="s">
        <v>313</v>
      </c>
      <c r="J282" t="s">
        <v>1767</v>
      </c>
      <c r="K282" t="s">
        <v>1769</v>
      </c>
      <c r="L282" t="s">
        <v>313</v>
      </c>
      <c r="M282" t="s">
        <v>1770</v>
      </c>
      <c r="N282" t="s">
        <v>313</v>
      </c>
      <c r="O282" t="s">
        <v>313</v>
      </c>
      <c r="P282" t="s">
        <v>313</v>
      </c>
      <c r="Q282" t="s">
        <v>1771</v>
      </c>
      <c r="R282" t="s">
        <v>330</v>
      </c>
      <c r="S282" t="s">
        <v>345</v>
      </c>
      <c r="T282" t="s">
        <v>313</v>
      </c>
      <c r="U282" t="s">
        <v>313</v>
      </c>
      <c r="V282" t="s">
        <v>313</v>
      </c>
      <c r="W282" t="s">
        <v>320</v>
      </c>
      <c r="X282" t="s">
        <v>333</v>
      </c>
      <c r="Y282" t="s">
        <v>313</v>
      </c>
      <c r="Z282" s="32"/>
      <c r="AA282">
        <v>7021439</v>
      </c>
      <c r="AB282">
        <v>417338</v>
      </c>
      <c r="AC282">
        <v>20</v>
      </c>
      <c r="AD282" t="s">
        <v>20</v>
      </c>
      <c r="AE282" s="32">
        <v>45939</v>
      </c>
      <c r="AF282" s="62">
        <v>0.65773148148148153</v>
      </c>
      <c r="AG282" t="s">
        <v>313</v>
      </c>
      <c r="AH282" t="s">
        <v>335</v>
      </c>
      <c r="AI282" s="32">
        <v>45959</v>
      </c>
      <c r="AJ282" s="62">
        <v>0.4332523148148148</v>
      </c>
      <c r="AK282" t="s">
        <v>6114</v>
      </c>
      <c r="AL282" t="s">
        <v>5292</v>
      </c>
      <c r="AM282" t="s">
        <v>313</v>
      </c>
      <c r="AN282" t="s">
        <v>1772</v>
      </c>
      <c r="AO282" t="s">
        <v>313</v>
      </c>
      <c r="AP282" t="s">
        <v>1772</v>
      </c>
      <c r="AQ282" t="s">
        <v>313</v>
      </c>
      <c r="AR282" s="32"/>
      <c r="AT282" t="s">
        <v>313</v>
      </c>
      <c r="AU282" t="s">
        <v>313</v>
      </c>
      <c r="AV282" t="s">
        <v>313</v>
      </c>
      <c r="AW282" t="s">
        <v>313</v>
      </c>
      <c r="AX282">
        <v>1</v>
      </c>
    </row>
    <row r="283" spans="1:50" x14ac:dyDescent="0.3">
      <c r="A283" t="s">
        <v>20</v>
      </c>
      <c r="B283">
        <v>638</v>
      </c>
      <c r="D283">
        <v>2640</v>
      </c>
      <c r="E283" t="s">
        <v>313</v>
      </c>
      <c r="F283" t="s">
        <v>313</v>
      </c>
      <c r="G283" t="s">
        <v>5515</v>
      </c>
      <c r="I283" t="s">
        <v>313</v>
      </c>
      <c r="J283" t="s">
        <v>5516</v>
      </c>
      <c r="K283" t="s">
        <v>1775</v>
      </c>
      <c r="L283" t="s">
        <v>313</v>
      </c>
      <c r="M283" t="s">
        <v>648</v>
      </c>
      <c r="N283" t="s">
        <v>313</v>
      </c>
      <c r="O283" t="s">
        <v>313</v>
      </c>
      <c r="P283" t="s">
        <v>313</v>
      </c>
      <c r="Q283" t="s">
        <v>313</v>
      </c>
      <c r="R283" t="s">
        <v>313</v>
      </c>
      <c r="S283" t="s">
        <v>313</v>
      </c>
      <c r="T283" t="s">
        <v>313</v>
      </c>
      <c r="U283" t="s">
        <v>313</v>
      </c>
      <c r="V283" t="s">
        <v>313</v>
      </c>
      <c r="W283" t="s">
        <v>320</v>
      </c>
      <c r="X283" t="s">
        <v>347</v>
      </c>
      <c r="Y283" t="s">
        <v>313</v>
      </c>
      <c r="Z283" s="32"/>
      <c r="AC283">
        <v>62</v>
      </c>
      <c r="AD283" t="s">
        <v>20</v>
      </c>
      <c r="AE283" s="32">
        <v>45940</v>
      </c>
      <c r="AF283" s="62">
        <v>0.64271990740740736</v>
      </c>
      <c r="AG283" t="s">
        <v>313</v>
      </c>
      <c r="AH283" t="s">
        <v>335</v>
      </c>
      <c r="AI283" s="32">
        <v>46002</v>
      </c>
      <c r="AJ283" s="62">
        <v>0.64072916666666668</v>
      </c>
      <c r="AK283" t="s">
        <v>6114</v>
      </c>
      <c r="AL283" t="s">
        <v>313</v>
      </c>
      <c r="AM283" t="s">
        <v>313</v>
      </c>
      <c r="AN283" t="s">
        <v>313</v>
      </c>
      <c r="AO283" t="s">
        <v>313</v>
      </c>
      <c r="AP283" t="s">
        <v>1772</v>
      </c>
      <c r="AQ283" t="s">
        <v>313</v>
      </c>
      <c r="AR283" s="32"/>
      <c r="AT283" t="s">
        <v>313</v>
      </c>
      <c r="AU283" t="s">
        <v>313</v>
      </c>
      <c r="AV283" t="s">
        <v>313</v>
      </c>
      <c r="AW283" t="s">
        <v>313</v>
      </c>
      <c r="AX283">
        <v>1</v>
      </c>
    </row>
    <row r="284" spans="1:50" x14ac:dyDescent="0.3">
      <c r="A284" t="s">
        <v>40</v>
      </c>
      <c r="B284">
        <v>639</v>
      </c>
      <c r="D284">
        <v>2644</v>
      </c>
      <c r="E284" t="s">
        <v>313</v>
      </c>
      <c r="F284" t="s">
        <v>313</v>
      </c>
      <c r="G284" t="s">
        <v>1776</v>
      </c>
      <c r="I284" t="s">
        <v>313</v>
      </c>
      <c r="J284" t="s">
        <v>1777</v>
      </c>
      <c r="K284" t="s">
        <v>1778</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33</v>
      </c>
      <c r="AD284" t="s">
        <v>40</v>
      </c>
      <c r="AE284" s="32">
        <v>45945</v>
      </c>
      <c r="AF284" s="62">
        <v>0.73146990740740736</v>
      </c>
      <c r="AG284" t="s">
        <v>313</v>
      </c>
      <c r="AH284" t="s">
        <v>335</v>
      </c>
      <c r="AI284" s="32">
        <v>45978</v>
      </c>
      <c r="AJ284" s="62">
        <v>0.64398148148148149</v>
      </c>
      <c r="AK284" t="s">
        <v>474</v>
      </c>
      <c r="AL284" t="s">
        <v>313</v>
      </c>
      <c r="AM284" t="s">
        <v>313</v>
      </c>
      <c r="AN284" t="s">
        <v>1779</v>
      </c>
      <c r="AO284" t="s">
        <v>40</v>
      </c>
      <c r="AP284" t="s">
        <v>1779</v>
      </c>
      <c r="AQ284" t="s">
        <v>313</v>
      </c>
      <c r="AR284" s="32"/>
      <c r="AT284" t="s">
        <v>313</v>
      </c>
      <c r="AU284" t="s">
        <v>313</v>
      </c>
      <c r="AV284" t="s">
        <v>313</v>
      </c>
      <c r="AW284" t="s">
        <v>313</v>
      </c>
      <c r="AX284">
        <v>1</v>
      </c>
    </row>
    <row r="285" spans="1:50" x14ac:dyDescent="0.3">
      <c r="A285" t="s">
        <v>20</v>
      </c>
      <c r="B285">
        <v>640</v>
      </c>
      <c r="D285">
        <v>2646</v>
      </c>
      <c r="E285" t="s">
        <v>313</v>
      </c>
      <c r="F285" t="s">
        <v>313</v>
      </c>
      <c r="G285" t="s">
        <v>1780</v>
      </c>
      <c r="I285" t="s">
        <v>313</v>
      </c>
      <c r="J285" t="s">
        <v>1781</v>
      </c>
      <c r="K285" t="s">
        <v>1782</v>
      </c>
      <c r="L285" t="s">
        <v>313</v>
      </c>
      <c r="M285" t="s">
        <v>1783</v>
      </c>
      <c r="N285" t="s">
        <v>313</v>
      </c>
      <c r="O285" t="s">
        <v>313</v>
      </c>
      <c r="P285" t="s">
        <v>313</v>
      </c>
      <c r="Q285" t="s">
        <v>313</v>
      </c>
      <c r="R285" t="s">
        <v>313</v>
      </c>
      <c r="S285" t="s">
        <v>313</v>
      </c>
      <c r="T285" t="s">
        <v>313</v>
      </c>
      <c r="U285" t="s">
        <v>313</v>
      </c>
      <c r="V285" t="s">
        <v>313</v>
      </c>
      <c r="W285" t="s">
        <v>320</v>
      </c>
      <c r="X285" t="s">
        <v>356</v>
      </c>
      <c r="Y285" t="s">
        <v>313</v>
      </c>
      <c r="Z285" s="32"/>
      <c r="AA285">
        <v>1380825</v>
      </c>
      <c r="AB285">
        <v>0</v>
      </c>
      <c r="AC285">
        <v>0</v>
      </c>
      <c r="AD285" t="s">
        <v>20</v>
      </c>
      <c r="AE285" s="32">
        <v>45946</v>
      </c>
      <c r="AF285" s="62">
        <v>0.61724537037037042</v>
      </c>
      <c r="AG285" t="s">
        <v>313</v>
      </c>
      <c r="AH285" t="s">
        <v>358</v>
      </c>
      <c r="AI285" s="32">
        <v>45946</v>
      </c>
      <c r="AJ285" s="62">
        <v>0.61929398148148151</v>
      </c>
      <c r="AK285" t="s">
        <v>313</v>
      </c>
      <c r="AL285" t="s">
        <v>313</v>
      </c>
      <c r="AM285" t="s">
        <v>313</v>
      </c>
      <c r="AN285" t="s">
        <v>1784</v>
      </c>
      <c r="AO285" t="s">
        <v>313</v>
      </c>
      <c r="AP285" t="s">
        <v>313</v>
      </c>
      <c r="AQ285" t="s">
        <v>313</v>
      </c>
      <c r="AR285" s="32"/>
      <c r="AT285" t="s">
        <v>313</v>
      </c>
      <c r="AU285" t="s">
        <v>313</v>
      </c>
      <c r="AV285" t="s">
        <v>313</v>
      </c>
      <c r="AW285" t="s">
        <v>313</v>
      </c>
      <c r="AX285">
        <v>1</v>
      </c>
    </row>
    <row r="286" spans="1:50" x14ac:dyDescent="0.3">
      <c r="A286" t="s">
        <v>20</v>
      </c>
      <c r="B286">
        <v>641</v>
      </c>
      <c r="D286">
        <v>2647</v>
      </c>
      <c r="E286" t="s">
        <v>313</v>
      </c>
      <c r="F286" t="s">
        <v>313</v>
      </c>
      <c r="G286" t="s">
        <v>1785</v>
      </c>
      <c r="I286" t="s">
        <v>313</v>
      </c>
      <c r="J286" t="s">
        <v>1786</v>
      </c>
      <c r="K286" t="s">
        <v>1787</v>
      </c>
      <c r="L286" t="s">
        <v>313</v>
      </c>
      <c r="M286" t="s">
        <v>1770</v>
      </c>
      <c r="N286" t="s">
        <v>313</v>
      </c>
      <c r="O286" t="s">
        <v>313</v>
      </c>
      <c r="P286" t="s">
        <v>313</v>
      </c>
      <c r="Q286" t="s">
        <v>313</v>
      </c>
      <c r="R286" t="s">
        <v>313</v>
      </c>
      <c r="S286" t="s">
        <v>313</v>
      </c>
      <c r="T286" t="s">
        <v>313</v>
      </c>
      <c r="U286" t="s">
        <v>313</v>
      </c>
      <c r="V286" t="s">
        <v>313</v>
      </c>
      <c r="W286" t="s">
        <v>320</v>
      </c>
      <c r="X286" t="s">
        <v>333</v>
      </c>
      <c r="Y286" t="s">
        <v>313</v>
      </c>
      <c r="Z286" s="32"/>
      <c r="AA286">
        <v>1600</v>
      </c>
      <c r="AB286">
        <v>3695</v>
      </c>
      <c r="AC286">
        <v>13</v>
      </c>
      <c r="AD286" t="s">
        <v>20</v>
      </c>
      <c r="AE286" s="32">
        <v>45946</v>
      </c>
      <c r="AF286" s="62">
        <v>0.69593749999999999</v>
      </c>
      <c r="AG286" t="s">
        <v>313</v>
      </c>
      <c r="AH286" t="s">
        <v>335</v>
      </c>
      <c r="AI286" s="32">
        <v>45959</v>
      </c>
      <c r="AJ286" s="62">
        <v>0.43424768518518519</v>
      </c>
      <c r="AK286" t="s">
        <v>6114</v>
      </c>
      <c r="AL286" t="s">
        <v>1788</v>
      </c>
      <c r="AM286" t="s">
        <v>313</v>
      </c>
      <c r="AN286" t="s">
        <v>1772</v>
      </c>
      <c r="AO286" t="s">
        <v>313</v>
      </c>
      <c r="AP286" t="s">
        <v>1772</v>
      </c>
      <c r="AQ286" t="s">
        <v>313</v>
      </c>
      <c r="AR286" s="32"/>
      <c r="AT286" t="s">
        <v>313</v>
      </c>
      <c r="AU286" t="s">
        <v>313</v>
      </c>
      <c r="AV286" t="s">
        <v>313</v>
      </c>
      <c r="AW286" t="s">
        <v>313</v>
      </c>
      <c r="AX286">
        <v>1</v>
      </c>
    </row>
    <row r="287" spans="1:50" x14ac:dyDescent="0.3">
      <c r="A287" t="s">
        <v>20</v>
      </c>
      <c r="B287">
        <v>642</v>
      </c>
      <c r="D287">
        <v>2648</v>
      </c>
      <c r="E287" t="s">
        <v>4508</v>
      </c>
      <c r="F287" t="s">
        <v>313</v>
      </c>
      <c r="G287" t="s">
        <v>5517</v>
      </c>
      <c r="I287" t="s">
        <v>313</v>
      </c>
      <c r="J287" t="s">
        <v>5518</v>
      </c>
      <c r="K287" t="s">
        <v>1722</v>
      </c>
      <c r="L287" t="s">
        <v>313</v>
      </c>
      <c r="M287" t="s">
        <v>1723</v>
      </c>
      <c r="N287" t="s">
        <v>313</v>
      </c>
      <c r="O287" t="s">
        <v>313</v>
      </c>
      <c r="P287" t="s">
        <v>313</v>
      </c>
      <c r="Q287" t="s">
        <v>313</v>
      </c>
      <c r="R287" t="s">
        <v>313</v>
      </c>
      <c r="S287" t="s">
        <v>313</v>
      </c>
      <c r="T287" t="s">
        <v>313</v>
      </c>
      <c r="U287" t="s">
        <v>313</v>
      </c>
      <c r="V287" t="s">
        <v>955</v>
      </c>
      <c r="W287" t="s">
        <v>320</v>
      </c>
      <c r="X287" t="s">
        <v>347</v>
      </c>
      <c r="Y287" t="s">
        <v>313</v>
      </c>
      <c r="Z287" s="32">
        <v>46112</v>
      </c>
      <c r="AA287">
        <v>1600</v>
      </c>
      <c r="AB287">
        <v>335607</v>
      </c>
      <c r="AC287">
        <v>215</v>
      </c>
      <c r="AD287" t="s">
        <v>20</v>
      </c>
      <c r="AE287" s="32">
        <v>45947</v>
      </c>
      <c r="AF287" s="62">
        <v>0.40686342592592595</v>
      </c>
      <c r="AG287" t="s">
        <v>313</v>
      </c>
      <c r="AH287" t="s">
        <v>322</v>
      </c>
      <c r="AI287" s="32"/>
      <c r="AJ287" s="62"/>
      <c r="AK287" t="s">
        <v>313</v>
      </c>
      <c r="AL287" t="s">
        <v>313</v>
      </c>
      <c r="AM287" t="s">
        <v>313</v>
      </c>
      <c r="AN287" t="s">
        <v>1726</v>
      </c>
      <c r="AO287" t="s">
        <v>20</v>
      </c>
      <c r="AP287" t="s">
        <v>1725</v>
      </c>
      <c r="AQ287" t="s">
        <v>313</v>
      </c>
      <c r="AR287" s="32">
        <v>46077</v>
      </c>
      <c r="AS287">
        <v>50</v>
      </c>
      <c r="AT287" t="s">
        <v>313</v>
      </c>
      <c r="AU287" t="s">
        <v>313</v>
      </c>
      <c r="AV287" t="s">
        <v>313</v>
      </c>
      <c r="AW287" t="s">
        <v>313</v>
      </c>
      <c r="AX287">
        <v>1</v>
      </c>
    </row>
    <row r="288" spans="1:50" x14ac:dyDescent="0.3">
      <c r="A288" t="s">
        <v>20</v>
      </c>
      <c r="B288">
        <v>643</v>
      </c>
      <c r="D288">
        <v>2649</v>
      </c>
      <c r="E288" t="s">
        <v>1791</v>
      </c>
      <c r="F288" t="s">
        <v>313</v>
      </c>
      <c r="G288" t="s">
        <v>1792</v>
      </c>
      <c r="H288">
        <v>43028557000143</v>
      </c>
      <c r="I288" t="s">
        <v>313</v>
      </c>
      <c r="J288" t="s">
        <v>1793</v>
      </c>
      <c r="K288" t="s">
        <v>1782</v>
      </c>
      <c r="L288" t="s">
        <v>313</v>
      </c>
      <c r="M288" t="s">
        <v>1783</v>
      </c>
      <c r="N288" t="s">
        <v>313</v>
      </c>
      <c r="O288" t="s">
        <v>313</v>
      </c>
      <c r="P288" t="s">
        <v>313</v>
      </c>
      <c r="Q288" t="s">
        <v>313</v>
      </c>
      <c r="R288" t="s">
        <v>313</v>
      </c>
      <c r="S288" t="s">
        <v>313</v>
      </c>
      <c r="T288" t="s">
        <v>313</v>
      </c>
      <c r="U288" t="s">
        <v>313</v>
      </c>
      <c r="V288" t="s">
        <v>1115</v>
      </c>
      <c r="W288" t="s">
        <v>320</v>
      </c>
      <c r="X288" t="s">
        <v>356</v>
      </c>
      <c r="Y288" t="s">
        <v>313</v>
      </c>
      <c r="Z288" s="32">
        <v>45989</v>
      </c>
      <c r="AA288">
        <v>0</v>
      </c>
      <c r="AB288">
        <v>3564</v>
      </c>
      <c r="AC288">
        <v>129</v>
      </c>
      <c r="AD288" t="s">
        <v>20</v>
      </c>
      <c r="AE288" s="32">
        <v>45947</v>
      </c>
      <c r="AF288" s="62">
        <v>0.4088310185185185</v>
      </c>
      <c r="AG288" t="s">
        <v>313</v>
      </c>
      <c r="AH288" t="s">
        <v>335</v>
      </c>
      <c r="AI288" s="32">
        <v>46076</v>
      </c>
      <c r="AJ288" s="62">
        <v>0.43260416666666668</v>
      </c>
      <c r="AK288" t="s">
        <v>6114</v>
      </c>
      <c r="AL288" t="s">
        <v>5519</v>
      </c>
      <c r="AM288" t="s">
        <v>313</v>
      </c>
      <c r="AN288" t="s">
        <v>1794</v>
      </c>
      <c r="AO288" t="s">
        <v>20</v>
      </c>
      <c r="AP288" t="s">
        <v>1795</v>
      </c>
      <c r="AQ288" t="s">
        <v>313</v>
      </c>
      <c r="AR288" s="32">
        <v>46003</v>
      </c>
      <c r="AS288">
        <v>80</v>
      </c>
      <c r="AT288" t="s">
        <v>313</v>
      </c>
      <c r="AU288" t="s">
        <v>313</v>
      </c>
      <c r="AV288" t="s">
        <v>313</v>
      </c>
      <c r="AW288" t="s">
        <v>313</v>
      </c>
      <c r="AX288">
        <v>1</v>
      </c>
    </row>
    <row r="289" spans="1:50" x14ac:dyDescent="0.3">
      <c r="A289" t="s">
        <v>20</v>
      </c>
      <c r="B289">
        <v>644</v>
      </c>
      <c r="D289">
        <v>2650</v>
      </c>
      <c r="E289" t="s">
        <v>5520</v>
      </c>
      <c r="F289" t="s">
        <v>313</v>
      </c>
      <c r="G289" t="s">
        <v>1796</v>
      </c>
      <c r="H289">
        <v>62499934000177</v>
      </c>
      <c r="I289" t="s">
        <v>313</v>
      </c>
      <c r="J289" t="s">
        <v>5521</v>
      </c>
      <c r="K289" t="s">
        <v>1798</v>
      </c>
      <c r="L289" t="s">
        <v>313</v>
      </c>
      <c r="M289" t="s">
        <v>1799</v>
      </c>
      <c r="N289" t="s">
        <v>313</v>
      </c>
      <c r="O289" t="s">
        <v>313</v>
      </c>
      <c r="P289" t="s">
        <v>313</v>
      </c>
      <c r="Q289" t="s">
        <v>1800</v>
      </c>
      <c r="R289" t="s">
        <v>330</v>
      </c>
      <c r="S289" t="s">
        <v>313</v>
      </c>
      <c r="T289" t="s">
        <v>313</v>
      </c>
      <c r="U289" t="s">
        <v>313</v>
      </c>
      <c r="V289" t="s">
        <v>1115</v>
      </c>
      <c r="W289" t="s">
        <v>320</v>
      </c>
      <c r="X289" t="s">
        <v>347</v>
      </c>
      <c r="Y289" t="s">
        <v>313</v>
      </c>
      <c r="Z289" s="32">
        <v>46081</v>
      </c>
      <c r="AA289">
        <v>118908</v>
      </c>
      <c r="AB289">
        <v>1304844</v>
      </c>
      <c r="AC289">
        <v>117</v>
      </c>
      <c r="AD289" t="s">
        <v>20</v>
      </c>
      <c r="AE289" s="32">
        <v>45947</v>
      </c>
      <c r="AF289" s="62">
        <v>0.42344907407407406</v>
      </c>
      <c r="AG289" t="s">
        <v>313</v>
      </c>
      <c r="AH289" t="s">
        <v>335</v>
      </c>
      <c r="AI289" s="32">
        <v>46064</v>
      </c>
      <c r="AJ289" s="62">
        <v>0.7311805555555555</v>
      </c>
      <c r="AK289" t="s">
        <v>6116</v>
      </c>
      <c r="AL289" t="s">
        <v>5522</v>
      </c>
      <c r="AM289" t="s">
        <v>313</v>
      </c>
      <c r="AN289" t="s">
        <v>1801</v>
      </c>
      <c r="AO289" t="s">
        <v>20</v>
      </c>
      <c r="AP289" t="s">
        <v>1795</v>
      </c>
      <c r="AQ289" t="s">
        <v>1802</v>
      </c>
      <c r="AR289" s="32">
        <v>46056</v>
      </c>
      <c r="AS289">
        <v>80</v>
      </c>
      <c r="AT289" t="s">
        <v>313</v>
      </c>
      <c r="AU289" t="s">
        <v>313</v>
      </c>
      <c r="AV289" t="s">
        <v>313</v>
      </c>
      <c r="AW289" t="s">
        <v>313</v>
      </c>
      <c r="AX289">
        <v>1</v>
      </c>
    </row>
    <row r="290" spans="1:50" x14ac:dyDescent="0.3">
      <c r="A290" t="s">
        <v>20</v>
      </c>
      <c r="B290">
        <v>645</v>
      </c>
      <c r="D290">
        <v>2654</v>
      </c>
      <c r="E290" t="s">
        <v>5520</v>
      </c>
      <c r="F290" t="s">
        <v>313</v>
      </c>
      <c r="G290" t="s">
        <v>1803</v>
      </c>
      <c r="H290">
        <v>62499934000177</v>
      </c>
      <c r="I290" t="s">
        <v>313</v>
      </c>
      <c r="J290" t="s">
        <v>5523</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1600</v>
      </c>
      <c r="AB290">
        <v>68466</v>
      </c>
      <c r="AC290">
        <v>117</v>
      </c>
      <c r="AD290" t="s">
        <v>20</v>
      </c>
      <c r="AE290" s="32">
        <v>45947</v>
      </c>
      <c r="AF290" s="62">
        <v>0.42556712962962961</v>
      </c>
      <c r="AG290" t="s">
        <v>313</v>
      </c>
      <c r="AH290" t="s">
        <v>335</v>
      </c>
      <c r="AI290" s="32">
        <v>46064</v>
      </c>
      <c r="AJ290" s="62">
        <v>0.73228009259259264</v>
      </c>
      <c r="AK290" t="s">
        <v>6116</v>
      </c>
      <c r="AL290" t="s">
        <v>5522</v>
      </c>
      <c r="AM290" t="s">
        <v>313</v>
      </c>
      <c r="AN290" t="s">
        <v>1805</v>
      </c>
      <c r="AO290" t="s">
        <v>20</v>
      </c>
      <c r="AP290" t="s">
        <v>1805</v>
      </c>
      <c r="AQ290" t="s">
        <v>313</v>
      </c>
      <c r="AR290" s="32">
        <v>46056</v>
      </c>
      <c r="AS290">
        <v>80</v>
      </c>
      <c r="AT290" t="s">
        <v>313</v>
      </c>
      <c r="AU290" t="s">
        <v>313</v>
      </c>
      <c r="AV290" t="s">
        <v>313</v>
      </c>
      <c r="AW290" t="s">
        <v>313</v>
      </c>
      <c r="AX290">
        <v>1</v>
      </c>
    </row>
    <row r="291" spans="1:50" x14ac:dyDescent="0.3">
      <c r="A291" t="s">
        <v>20</v>
      </c>
      <c r="B291">
        <v>656</v>
      </c>
      <c r="D291">
        <v>2261</v>
      </c>
      <c r="E291" t="s">
        <v>313</v>
      </c>
      <c r="F291" t="s">
        <v>1806</v>
      </c>
      <c r="G291" t="s">
        <v>1807</v>
      </c>
      <c r="H291">
        <v>37905383000157</v>
      </c>
      <c r="I291" t="s">
        <v>313</v>
      </c>
      <c r="J291" t="s">
        <v>1806</v>
      </c>
      <c r="K291" t="s">
        <v>1808</v>
      </c>
      <c r="L291" t="s">
        <v>313</v>
      </c>
      <c r="M291" t="s">
        <v>1809</v>
      </c>
      <c r="N291" t="s">
        <v>313</v>
      </c>
      <c r="O291" t="s">
        <v>313</v>
      </c>
      <c r="P291" t="s">
        <v>313</v>
      </c>
      <c r="Q291" t="s">
        <v>631</v>
      </c>
      <c r="R291" t="s">
        <v>330</v>
      </c>
      <c r="S291" t="s">
        <v>345</v>
      </c>
      <c r="T291" t="s">
        <v>313</v>
      </c>
      <c r="U291" t="s">
        <v>313</v>
      </c>
      <c r="V291" t="s">
        <v>313</v>
      </c>
      <c r="W291" t="s">
        <v>320</v>
      </c>
      <c r="X291" t="s">
        <v>397</v>
      </c>
      <c r="Y291" t="s">
        <v>313</v>
      </c>
      <c r="Z291" s="32"/>
      <c r="AC291">
        <v>34</v>
      </c>
      <c r="AD291" t="s">
        <v>20</v>
      </c>
      <c r="AE291" s="32">
        <v>45952</v>
      </c>
      <c r="AF291" s="62">
        <v>0.71155092592592595</v>
      </c>
      <c r="AG291" t="s">
        <v>313</v>
      </c>
      <c r="AH291" t="s">
        <v>335</v>
      </c>
      <c r="AI291" s="32">
        <v>45986</v>
      </c>
      <c r="AJ291" s="62">
        <v>0.70568287037037036</v>
      </c>
      <c r="AK291" t="s">
        <v>398</v>
      </c>
      <c r="AL291" t="s">
        <v>313</v>
      </c>
      <c r="AM291" t="s">
        <v>313</v>
      </c>
      <c r="AN291" t="s">
        <v>313</v>
      </c>
      <c r="AO291" t="s">
        <v>313</v>
      </c>
      <c r="AP291" t="s">
        <v>313</v>
      </c>
      <c r="AQ291" t="s">
        <v>313</v>
      </c>
      <c r="AR291" s="32"/>
      <c r="AT291" t="s">
        <v>313</v>
      </c>
      <c r="AU291" t="s">
        <v>313</v>
      </c>
      <c r="AV291" t="s">
        <v>313</v>
      </c>
      <c r="AW291" t="s">
        <v>313</v>
      </c>
      <c r="AX291">
        <v>1</v>
      </c>
    </row>
    <row r="292" spans="1:50" x14ac:dyDescent="0.3">
      <c r="A292" t="s">
        <v>20</v>
      </c>
      <c r="B292">
        <v>657</v>
      </c>
      <c r="D292">
        <v>2659</v>
      </c>
      <c r="E292" t="s">
        <v>313</v>
      </c>
      <c r="F292" t="s">
        <v>313</v>
      </c>
      <c r="G292" t="s">
        <v>1810</v>
      </c>
      <c r="I292" t="s">
        <v>313</v>
      </c>
      <c r="J292" t="s">
        <v>5524</v>
      </c>
      <c r="K292" t="s">
        <v>1812</v>
      </c>
      <c r="L292" t="s">
        <v>313</v>
      </c>
      <c r="M292" t="s">
        <v>1813</v>
      </c>
      <c r="N292" t="s">
        <v>313</v>
      </c>
      <c r="O292" t="s">
        <v>313</v>
      </c>
      <c r="P292" t="s">
        <v>313</v>
      </c>
      <c r="Q292" t="s">
        <v>1814</v>
      </c>
      <c r="R292" t="s">
        <v>313</v>
      </c>
      <c r="S292" t="s">
        <v>354</v>
      </c>
      <c r="T292" t="s">
        <v>313</v>
      </c>
      <c r="U292" t="s">
        <v>313</v>
      </c>
      <c r="V292" t="s">
        <v>723</v>
      </c>
      <c r="W292" t="s">
        <v>320</v>
      </c>
      <c r="X292" t="s">
        <v>397</v>
      </c>
      <c r="Y292" t="s">
        <v>313</v>
      </c>
      <c r="Z292" s="32"/>
      <c r="AA292">
        <v>38380</v>
      </c>
      <c r="AB292">
        <v>107526</v>
      </c>
      <c r="AC292">
        <v>32</v>
      </c>
      <c r="AD292" t="s">
        <v>40</v>
      </c>
      <c r="AE292" s="32">
        <v>45953</v>
      </c>
      <c r="AF292" s="62">
        <v>0.63064814814814818</v>
      </c>
      <c r="AG292" t="s">
        <v>313</v>
      </c>
      <c r="AH292" t="s">
        <v>335</v>
      </c>
      <c r="AI292" s="32">
        <v>45985</v>
      </c>
      <c r="AJ292" s="62">
        <v>0.70120370370370366</v>
      </c>
      <c r="AK292" t="s">
        <v>6115</v>
      </c>
      <c r="AL292" t="s">
        <v>5525</v>
      </c>
      <c r="AM292" t="s">
        <v>313</v>
      </c>
      <c r="AN292" t="s">
        <v>1726</v>
      </c>
      <c r="AO292" t="s">
        <v>20</v>
      </c>
      <c r="AP292" t="s">
        <v>1816</v>
      </c>
      <c r="AQ292" t="s">
        <v>313</v>
      </c>
      <c r="AR292" s="32"/>
      <c r="AT292" t="s">
        <v>313</v>
      </c>
      <c r="AU292" t="s">
        <v>313</v>
      </c>
      <c r="AV292" t="s">
        <v>313</v>
      </c>
      <c r="AW292" t="s">
        <v>313</v>
      </c>
      <c r="AX292">
        <v>1</v>
      </c>
    </row>
    <row r="293" spans="1:50" x14ac:dyDescent="0.3">
      <c r="A293" t="s">
        <v>20</v>
      </c>
      <c r="B293">
        <v>659</v>
      </c>
      <c r="D293">
        <v>2680</v>
      </c>
      <c r="E293" t="s">
        <v>313</v>
      </c>
      <c r="F293" t="s">
        <v>313</v>
      </c>
      <c r="G293" t="s">
        <v>1817</v>
      </c>
      <c r="I293" t="s">
        <v>313</v>
      </c>
      <c r="J293" t="s">
        <v>1818</v>
      </c>
      <c r="K293" t="s">
        <v>1819</v>
      </c>
      <c r="L293" t="s">
        <v>313</v>
      </c>
      <c r="M293" t="s">
        <v>1820</v>
      </c>
      <c r="N293" t="s">
        <v>313</v>
      </c>
      <c r="O293" t="s">
        <v>313</v>
      </c>
      <c r="P293" t="s">
        <v>313</v>
      </c>
      <c r="Q293" t="s">
        <v>463</v>
      </c>
      <c r="R293" t="s">
        <v>313</v>
      </c>
      <c r="S293" t="s">
        <v>354</v>
      </c>
      <c r="T293" t="s">
        <v>313</v>
      </c>
      <c r="U293" t="s">
        <v>313</v>
      </c>
      <c r="V293" t="s">
        <v>723</v>
      </c>
      <c r="W293" t="s">
        <v>320</v>
      </c>
      <c r="X293" t="s">
        <v>437</v>
      </c>
      <c r="Y293" t="s">
        <v>313</v>
      </c>
      <c r="Z293" s="32"/>
      <c r="AC293">
        <v>9</v>
      </c>
      <c r="AD293" t="s">
        <v>40</v>
      </c>
      <c r="AE293" s="32">
        <v>45957</v>
      </c>
      <c r="AF293" s="62">
        <v>0.65108796296296301</v>
      </c>
      <c r="AG293" t="s">
        <v>313</v>
      </c>
      <c r="AH293" t="s">
        <v>335</v>
      </c>
      <c r="AI293" s="32">
        <v>45966</v>
      </c>
      <c r="AJ293" s="62">
        <v>0.38394675925925925</v>
      </c>
      <c r="AK293" t="s">
        <v>6120</v>
      </c>
      <c r="AL293" t="s">
        <v>5526</v>
      </c>
      <c r="AM293" t="s">
        <v>313</v>
      </c>
      <c r="AN293" t="s">
        <v>313</v>
      </c>
      <c r="AO293" t="s">
        <v>20</v>
      </c>
      <c r="AP293" t="s">
        <v>313</v>
      </c>
      <c r="AQ293" t="s">
        <v>313</v>
      </c>
      <c r="AR293" s="32"/>
      <c r="AT293" t="s">
        <v>313</v>
      </c>
      <c r="AU293" t="s">
        <v>313</v>
      </c>
      <c r="AV293" t="s">
        <v>313</v>
      </c>
      <c r="AW293" t="s">
        <v>313</v>
      </c>
      <c r="AX293">
        <v>1</v>
      </c>
    </row>
    <row r="294" spans="1:50" x14ac:dyDescent="0.3">
      <c r="A294" t="s">
        <v>20</v>
      </c>
      <c r="B294">
        <v>662</v>
      </c>
      <c r="D294">
        <v>2684</v>
      </c>
      <c r="E294" t="s">
        <v>5527</v>
      </c>
      <c r="F294" t="s">
        <v>1822</v>
      </c>
      <c r="G294" t="s">
        <v>1823</v>
      </c>
      <c r="H294">
        <v>44628219000105</v>
      </c>
      <c r="I294" t="s">
        <v>313</v>
      </c>
      <c r="J294" t="s">
        <v>1822</v>
      </c>
      <c r="K294" t="s">
        <v>1824</v>
      </c>
      <c r="L294" t="s">
        <v>313</v>
      </c>
      <c r="M294" t="s">
        <v>1825</v>
      </c>
      <c r="N294" t="s">
        <v>313</v>
      </c>
      <c r="O294" t="s">
        <v>313</v>
      </c>
      <c r="P294" t="s">
        <v>313</v>
      </c>
      <c r="Q294" t="s">
        <v>1826</v>
      </c>
      <c r="R294" t="s">
        <v>472</v>
      </c>
      <c r="S294" t="s">
        <v>345</v>
      </c>
      <c r="T294" t="s">
        <v>313</v>
      </c>
      <c r="U294" t="s">
        <v>313</v>
      </c>
      <c r="V294" t="s">
        <v>1251</v>
      </c>
      <c r="W294" t="s">
        <v>320</v>
      </c>
      <c r="X294" t="s">
        <v>347</v>
      </c>
      <c r="Y294" t="s">
        <v>313</v>
      </c>
      <c r="Z294" s="32">
        <v>46052</v>
      </c>
      <c r="AA294">
        <v>38380</v>
      </c>
      <c r="AB294">
        <v>107526</v>
      </c>
      <c r="AC294">
        <v>80</v>
      </c>
      <c r="AD294" t="s">
        <v>20</v>
      </c>
      <c r="AE294" s="32">
        <v>45958</v>
      </c>
      <c r="AF294" s="62">
        <v>0.42758101851851854</v>
      </c>
      <c r="AG294" t="s">
        <v>313</v>
      </c>
      <c r="AH294" t="s">
        <v>335</v>
      </c>
      <c r="AI294" s="32">
        <v>46038</v>
      </c>
      <c r="AJ294" s="62">
        <v>0.66612268518518514</v>
      </c>
      <c r="AK294" t="s">
        <v>474</v>
      </c>
      <c r="AL294" t="s">
        <v>5527</v>
      </c>
      <c r="AM294" t="s">
        <v>313</v>
      </c>
      <c r="AN294" t="s">
        <v>1827</v>
      </c>
      <c r="AO294" t="s">
        <v>313</v>
      </c>
      <c r="AP294" t="s">
        <v>1726</v>
      </c>
      <c r="AQ294" t="s">
        <v>313</v>
      </c>
      <c r="AR294" s="32">
        <v>46038</v>
      </c>
      <c r="AT294" t="s">
        <v>313</v>
      </c>
      <c r="AU294" t="s">
        <v>313</v>
      </c>
      <c r="AV294" t="s">
        <v>313</v>
      </c>
      <c r="AW294" t="s">
        <v>313</v>
      </c>
      <c r="AX294">
        <v>1</v>
      </c>
    </row>
    <row r="295" spans="1:50" x14ac:dyDescent="0.3">
      <c r="A295" t="s">
        <v>20</v>
      </c>
      <c r="B295">
        <v>665</v>
      </c>
      <c r="D295">
        <v>2692</v>
      </c>
      <c r="E295" t="s">
        <v>5527</v>
      </c>
      <c r="F295" t="s">
        <v>313</v>
      </c>
      <c r="G295" t="s">
        <v>5528</v>
      </c>
      <c r="I295" t="s">
        <v>313</v>
      </c>
      <c r="J295" t="s">
        <v>5529</v>
      </c>
      <c r="K295" t="s">
        <v>1830</v>
      </c>
      <c r="L295" t="s">
        <v>313</v>
      </c>
      <c r="M295" t="s">
        <v>1825</v>
      </c>
      <c r="N295" t="s">
        <v>313</v>
      </c>
      <c r="O295" t="s">
        <v>313</v>
      </c>
      <c r="P295" t="s">
        <v>313</v>
      </c>
      <c r="Q295" t="s">
        <v>313</v>
      </c>
      <c r="R295" t="s">
        <v>313</v>
      </c>
      <c r="S295" t="s">
        <v>313</v>
      </c>
      <c r="T295" t="s">
        <v>313</v>
      </c>
      <c r="U295" t="s">
        <v>313</v>
      </c>
      <c r="V295" t="s">
        <v>1251</v>
      </c>
      <c r="W295" t="s">
        <v>320</v>
      </c>
      <c r="X295" t="s">
        <v>347</v>
      </c>
      <c r="Y295" t="s">
        <v>313</v>
      </c>
      <c r="Z295" s="32">
        <v>46052</v>
      </c>
      <c r="AA295">
        <v>1600</v>
      </c>
      <c r="AB295">
        <v>2174</v>
      </c>
      <c r="AC295">
        <v>79</v>
      </c>
      <c r="AD295" t="s">
        <v>20</v>
      </c>
      <c r="AE295" s="32">
        <v>45959</v>
      </c>
      <c r="AF295" s="62">
        <v>0.70923611111111107</v>
      </c>
      <c r="AG295" t="s">
        <v>313</v>
      </c>
      <c r="AH295" t="s">
        <v>335</v>
      </c>
      <c r="AI295" s="32">
        <v>46038</v>
      </c>
      <c r="AJ295" s="62">
        <v>0.66703703703703698</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3">
      <c r="A296" t="s">
        <v>20</v>
      </c>
      <c r="B296">
        <v>667</v>
      </c>
      <c r="D296">
        <v>2698</v>
      </c>
      <c r="E296" t="s">
        <v>313</v>
      </c>
      <c r="F296" t="s">
        <v>313</v>
      </c>
      <c r="G296" t="s">
        <v>1831</v>
      </c>
      <c r="I296" t="s">
        <v>313</v>
      </c>
      <c r="J296" t="s">
        <v>1832</v>
      </c>
      <c r="K296" t="s">
        <v>1833</v>
      </c>
      <c r="L296" t="s">
        <v>313</v>
      </c>
      <c r="M296" t="s">
        <v>1813</v>
      </c>
      <c r="N296" t="s">
        <v>313</v>
      </c>
      <c r="O296" t="s">
        <v>313</v>
      </c>
      <c r="P296" t="s">
        <v>313</v>
      </c>
      <c r="Q296" t="s">
        <v>313</v>
      </c>
      <c r="R296" t="s">
        <v>313</v>
      </c>
      <c r="S296" t="s">
        <v>313</v>
      </c>
      <c r="T296" t="s">
        <v>313</v>
      </c>
      <c r="U296" t="s">
        <v>313</v>
      </c>
      <c r="V296" t="s">
        <v>313</v>
      </c>
      <c r="W296" t="s">
        <v>320</v>
      </c>
      <c r="X296" t="s">
        <v>397</v>
      </c>
      <c r="Y296" t="s">
        <v>313</v>
      </c>
      <c r="Z296" s="32"/>
      <c r="AA296">
        <v>1600</v>
      </c>
      <c r="AB296">
        <v>21746</v>
      </c>
      <c r="AC296">
        <v>25</v>
      </c>
      <c r="AD296" t="s">
        <v>20</v>
      </c>
      <c r="AE296" s="32">
        <v>45960</v>
      </c>
      <c r="AF296" s="62">
        <v>0.45494212962962965</v>
      </c>
      <c r="AG296" t="s">
        <v>313</v>
      </c>
      <c r="AH296" t="s">
        <v>335</v>
      </c>
      <c r="AI296" s="32">
        <v>45985</v>
      </c>
      <c r="AJ296" s="62">
        <v>0.70178240740740738</v>
      </c>
      <c r="AK296" t="s">
        <v>6115</v>
      </c>
      <c r="AL296" t="s">
        <v>5525</v>
      </c>
      <c r="AM296" t="s">
        <v>313</v>
      </c>
      <c r="AN296" t="s">
        <v>1726</v>
      </c>
      <c r="AO296" t="s">
        <v>313</v>
      </c>
      <c r="AP296" t="s">
        <v>1816</v>
      </c>
      <c r="AQ296" t="s">
        <v>313</v>
      </c>
      <c r="AR296" s="32"/>
      <c r="AT296" t="s">
        <v>313</v>
      </c>
      <c r="AU296" t="s">
        <v>313</v>
      </c>
      <c r="AV296" t="s">
        <v>313</v>
      </c>
      <c r="AW296" t="s">
        <v>313</v>
      </c>
      <c r="AX296">
        <v>1</v>
      </c>
    </row>
    <row r="297" spans="1:50" x14ac:dyDescent="0.3">
      <c r="A297" t="s">
        <v>20</v>
      </c>
      <c r="B297">
        <v>669</v>
      </c>
      <c r="D297">
        <v>2718</v>
      </c>
      <c r="E297" t="s">
        <v>313</v>
      </c>
      <c r="F297" t="s">
        <v>313</v>
      </c>
      <c r="G297" t="s">
        <v>1834</v>
      </c>
      <c r="I297" t="s">
        <v>313</v>
      </c>
      <c r="J297" t="s">
        <v>1835</v>
      </c>
      <c r="K297" t="s">
        <v>1836</v>
      </c>
      <c r="L297" t="s">
        <v>313</v>
      </c>
      <c r="M297" t="s">
        <v>648</v>
      </c>
      <c r="N297" t="s">
        <v>313</v>
      </c>
      <c r="O297" t="s">
        <v>313</v>
      </c>
      <c r="P297" t="s">
        <v>313</v>
      </c>
      <c r="Q297" t="s">
        <v>313</v>
      </c>
      <c r="R297" t="s">
        <v>313</v>
      </c>
      <c r="S297" t="s">
        <v>313</v>
      </c>
      <c r="T297" t="s">
        <v>313</v>
      </c>
      <c r="U297" t="s">
        <v>313</v>
      </c>
      <c r="V297" t="s">
        <v>313</v>
      </c>
      <c r="W297" t="s">
        <v>320</v>
      </c>
      <c r="X297" t="s">
        <v>333</v>
      </c>
      <c r="Y297" t="s">
        <v>313</v>
      </c>
      <c r="Z297" s="32"/>
      <c r="AA297">
        <v>0</v>
      </c>
      <c r="AB297">
        <v>2185</v>
      </c>
      <c r="AC297">
        <v>26</v>
      </c>
      <c r="AD297" t="s">
        <v>20</v>
      </c>
      <c r="AE297" s="32">
        <v>45961</v>
      </c>
      <c r="AF297" s="62">
        <v>0.4906712962962963</v>
      </c>
      <c r="AG297" t="s">
        <v>313</v>
      </c>
      <c r="AH297" t="s">
        <v>335</v>
      </c>
      <c r="AI297" s="32">
        <v>45987</v>
      </c>
      <c r="AJ297" s="62">
        <v>0.5857175925925926</v>
      </c>
      <c r="AK297" t="s">
        <v>6114</v>
      </c>
      <c r="AL297" t="s">
        <v>5530</v>
      </c>
      <c r="AM297" t="s">
        <v>313</v>
      </c>
      <c r="AN297" t="s">
        <v>1801</v>
      </c>
      <c r="AO297" t="s">
        <v>313</v>
      </c>
      <c r="AP297" t="s">
        <v>1801</v>
      </c>
      <c r="AQ297" t="s">
        <v>313</v>
      </c>
      <c r="AR297" s="32"/>
      <c r="AT297" t="s">
        <v>313</v>
      </c>
      <c r="AU297" t="s">
        <v>313</v>
      </c>
      <c r="AV297" t="s">
        <v>313</v>
      </c>
      <c r="AW297" t="s">
        <v>313</v>
      </c>
      <c r="AX297">
        <v>1</v>
      </c>
    </row>
    <row r="298" spans="1:50" x14ac:dyDescent="0.3">
      <c r="A298" t="s">
        <v>45</v>
      </c>
      <c r="B298">
        <v>672</v>
      </c>
      <c r="D298">
        <v>2729</v>
      </c>
      <c r="E298" t="s">
        <v>4834</v>
      </c>
      <c r="F298" t="s">
        <v>313</v>
      </c>
      <c r="G298" t="s">
        <v>1838</v>
      </c>
      <c r="I298" t="s">
        <v>313</v>
      </c>
      <c r="J298" t="s">
        <v>1839</v>
      </c>
      <c r="K298" t="s">
        <v>1840</v>
      </c>
      <c r="L298" t="s">
        <v>313</v>
      </c>
      <c r="M298" t="s">
        <v>648</v>
      </c>
      <c r="N298" t="s">
        <v>313</v>
      </c>
      <c r="O298" t="s">
        <v>313</v>
      </c>
      <c r="P298" t="s">
        <v>313</v>
      </c>
      <c r="Q298" t="s">
        <v>313</v>
      </c>
      <c r="R298" t="s">
        <v>313</v>
      </c>
      <c r="S298" t="s">
        <v>473</v>
      </c>
      <c r="T298" t="s">
        <v>313</v>
      </c>
      <c r="U298" t="s">
        <v>313</v>
      </c>
      <c r="V298" t="s">
        <v>955</v>
      </c>
      <c r="W298" t="s">
        <v>320</v>
      </c>
      <c r="X298" t="s">
        <v>347</v>
      </c>
      <c r="Y298" t="s">
        <v>313</v>
      </c>
      <c r="Z298" s="32">
        <v>46203</v>
      </c>
      <c r="AA298">
        <v>46200</v>
      </c>
      <c r="AB298">
        <v>146047</v>
      </c>
      <c r="AC298">
        <v>191</v>
      </c>
      <c r="AD298" t="s">
        <v>45</v>
      </c>
      <c r="AE298" s="32">
        <v>45964</v>
      </c>
      <c r="AF298" s="62">
        <v>0.65491898148148153</v>
      </c>
      <c r="AG298" t="s">
        <v>313</v>
      </c>
      <c r="AH298" t="s">
        <v>335</v>
      </c>
      <c r="AI298" s="32">
        <v>46155</v>
      </c>
      <c r="AJ298" s="62">
        <v>0.40265046296296297</v>
      </c>
      <c r="AK298" t="s">
        <v>6114</v>
      </c>
      <c r="AL298" t="s">
        <v>313</v>
      </c>
      <c r="AM298" t="s">
        <v>313</v>
      </c>
      <c r="AN298" t="s">
        <v>1841</v>
      </c>
      <c r="AO298" t="s">
        <v>45</v>
      </c>
      <c r="AP298" t="s">
        <v>1842</v>
      </c>
      <c r="AQ298" t="s">
        <v>1843</v>
      </c>
      <c r="AR298" s="32">
        <v>46097</v>
      </c>
      <c r="AS298">
        <v>50</v>
      </c>
      <c r="AT298" t="s">
        <v>313</v>
      </c>
      <c r="AU298" t="s">
        <v>313</v>
      </c>
      <c r="AV298" t="s">
        <v>313</v>
      </c>
      <c r="AW298" t="s">
        <v>313</v>
      </c>
      <c r="AX298">
        <v>1</v>
      </c>
    </row>
    <row r="299" spans="1:50" x14ac:dyDescent="0.3">
      <c r="A299" t="s">
        <v>40</v>
      </c>
      <c r="B299">
        <v>673</v>
      </c>
      <c r="D299">
        <v>2730</v>
      </c>
      <c r="E299" t="s">
        <v>3481</v>
      </c>
      <c r="F299" t="s">
        <v>313</v>
      </c>
      <c r="G299" t="s">
        <v>1844</v>
      </c>
      <c r="H299">
        <v>22949063000121</v>
      </c>
      <c r="I299" t="s">
        <v>313</v>
      </c>
      <c r="J299" t="s">
        <v>1845</v>
      </c>
      <c r="K299" t="s">
        <v>1846</v>
      </c>
      <c r="L299" t="s">
        <v>313</v>
      </c>
      <c r="M299" t="s">
        <v>1847</v>
      </c>
      <c r="N299" t="s">
        <v>313</v>
      </c>
      <c r="O299" t="s">
        <v>313</v>
      </c>
      <c r="P299" t="s">
        <v>313</v>
      </c>
      <c r="Q299" t="s">
        <v>631</v>
      </c>
      <c r="R299" t="s">
        <v>330</v>
      </c>
      <c r="S299" t="s">
        <v>331</v>
      </c>
      <c r="T299" t="s">
        <v>313</v>
      </c>
      <c r="U299" t="s">
        <v>313</v>
      </c>
      <c r="V299" t="s">
        <v>1251</v>
      </c>
      <c r="W299" t="s">
        <v>320</v>
      </c>
      <c r="X299" t="s">
        <v>347</v>
      </c>
      <c r="Y299" t="s">
        <v>313</v>
      </c>
      <c r="Z299" s="32">
        <v>46053</v>
      </c>
      <c r="AA299">
        <v>20000</v>
      </c>
      <c r="AB299">
        <v>5880</v>
      </c>
      <c r="AC299">
        <v>94</v>
      </c>
      <c r="AD299" t="s">
        <v>40</v>
      </c>
      <c r="AE299" s="32">
        <v>45966</v>
      </c>
      <c r="AF299" s="62">
        <v>0.45071759259259259</v>
      </c>
      <c r="AG299" t="s">
        <v>313</v>
      </c>
      <c r="AH299" t="s">
        <v>335</v>
      </c>
      <c r="AI299" s="32">
        <v>46060</v>
      </c>
      <c r="AJ299" s="62">
        <v>0.36284722222222221</v>
      </c>
      <c r="AK299" t="s">
        <v>6116</v>
      </c>
      <c r="AL299" t="s">
        <v>3482</v>
      </c>
      <c r="AM299" t="s">
        <v>313</v>
      </c>
      <c r="AN299" t="s">
        <v>1848</v>
      </c>
      <c r="AO299" t="s">
        <v>40</v>
      </c>
      <c r="AP299" t="s">
        <v>1849</v>
      </c>
      <c r="AQ299" t="s">
        <v>313</v>
      </c>
      <c r="AR299" s="32">
        <v>46045</v>
      </c>
      <c r="AS299">
        <v>30</v>
      </c>
      <c r="AT299" t="s">
        <v>313</v>
      </c>
      <c r="AU299" t="s">
        <v>313</v>
      </c>
      <c r="AV299" t="s">
        <v>313</v>
      </c>
      <c r="AW299" t="s">
        <v>313</v>
      </c>
      <c r="AX299">
        <v>1</v>
      </c>
    </row>
    <row r="300" spans="1:50" x14ac:dyDescent="0.3">
      <c r="A300" t="s">
        <v>20</v>
      </c>
      <c r="B300">
        <v>674</v>
      </c>
      <c r="D300">
        <v>2733</v>
      </c>
      <c r="E300" t="s">
        <v>313</v>
      </c>
      <c r="F300" t="s">
        <v>1850</v>
      </c>
      <c r="G300" t="s">
        <v>1851</v>
      </c>
      <c r="H300">
        <v>4911908000370</v>
      </c>
      <c r="I300" t="s">
        <v>313</v>
      </c>
      <c r="J300" t="s">
        <v>1850</v>
      </c>
      <c r="K300" t="s">
        <v>1852</v>
      </c>
      <c r="L300" t="s">
        <v>313</v>
      </c>
      <c r="M300" t="s">
        <v>1853</v>
      </c>
      <c r="N300" t="s">
        <v>313</v>
      </c>
      <c r="O300" t="s">
        <v>313</v>
      </c>
      <c r="P300" t="s">
        <v>313</v>
      </c>
      <c r="Q300" t="s">
        <v>1854</v>
      </c>
      <c r="R300" t="s">
        <v>330</v>
      </c>
      <c r="S300" t="s">
        <v>345</v>
      </c>
      <c r="T300" t="s">
        <v>313</v>
      </c>
      <c r="U300" t="s">
        <v>313</v>
      </c>
      <c r="V300" t="s">
        <v>313</v>
      </c>
      <c r="W300" t="s">
        <v>320</v>
      </c>
      <c r="X300" t="s">
        <v>333</v>
      </c>
      <c r="Y300" t="s">
        <v>313</v>
      </c>
      <c r="Z300" s="32"/>
      <c r="AA300">
        <v>81786</v>
      </c>
      <c r="AB300">
        <v>914979</v>
      </c>
      <c r="AC300">
        <v>21</v>
      </c>
      <c r="AD300" t="s">
        <v>20</v>
      </c>
      <c r="AE300" s="32">
        <v>45966</v>
      </c>
      <c r="AF300" s="62">
        <v>0.64677083333333329</v>
      </c>
      <c r="AG300" t="s">
        <v>313</v>
      </c>
      <c r="AH300" t="s">
        <v>335</v>
      </c>
      <c r="AI300" s="32">
        <v>45987</v>
      </c>
      <c r="AJ300" s="62">
        <v>0.5209259259259259</v>
      </c>
      <c r="AK300" t="s">
        <v>398</v>
      </c>
      <c r="AL300" t="s">
        <v>1855</v>
      </c>
      <c r="AM300" t="s">
        <v>313</v>
      </c>
      <c r="AN300" t="s">
        <v>1805</v>
      </c>
      <c r="AO300" t="s">
        <v>313</v>
      </c>
      <c r="AP300" t="s">
        <v>1856</v>
      </c>
      <c r="AQ300" t="s">
        <v>313</v>
      </c>
      <c r="AR300" s="32"/>
      <c r="AT300" t="s">
        <v>313</v>
      </c>
      <c r="AU300" t="s">
        <v>313</v>
      </c>
      <c r="AV300" t="s">
        <v>313</v>
      </c>
      <c r="AW300" t="s">
        <v>313</v>
      </c>
      <c r="AX300">
        <v>1</v>
      </c>
    </row>
    <row r="301" spans="1:50" x14ac:dyDescent="0.3">
      <c r="A301" t="s">
        <v>20</v>
      </c>
      <c r="B301">
        <v>680</v>
      </c>
      <c r="D301">
        <v>2755</v>
      </c>
      <c r="E301" t="s">
        <v>313</v>
      </c>
      <c r="F301" t="s">
        <v>313</v>
      </c>
      <c r="G301" t="s">
        <v>1857</v>
      </c>
      <c r="I301" t="s">
        <v>313</v>
      </c>
      <c r="J301" t="s">
        <v>1858</v>
      </c>
      <c r="K301" t="s">
        <v>1083</v>
      </c>
      <c r="L301" t="s">
        <v>313</v>
      </c>
      <c r="M301" t="s">
        <v>1056</v>
      </c>
      <c r="N301" t="s">
        <v>313</v>
      </c>
      <c r="O301" t="s">
        <v>313</v>
      </c>
      <c r="P301" t="s">
        <v>313</v>
      </c>
      <c r="Q301" t="s">
        <v>313</v>
      </c>
      <c r="R301" t="s">
        <v>313</v>
      </c>
      <c r="S301" t="s">
        <v>313</v>
      </c>
      <c r="T301" t="s">
        <v>313</v>
      </c>
      <c r="U301" t="s">
        <v>313</v>
      </c>
      <c r="V301" t="s">
        <v>313</v>
      </c>
      <c r="W301" t="s">
        <v>320</v>
      </c>
      <c r="X301" t="s">
        <v>356</v>
      </c>
      <c r="Y301" t="s">
        <v>313</v>
      </c>
      <c r="Z301" s="32"/>
      <c r="AA301">
        <v>0</v>
      </c>
      <c r="AB301">
        <v>3564</v>
      </c>
      <c r="AC301">
        <v>13</v>
      </c>
      <c r="AD301" t="s">
        <v>20</v>
      </c>
      <c r="AE301" s="32">
        <v>45973</v>
      </c>
      <c r="AF301" s="62">
        <v>0.43079861111111112</v>
      </c>
      <c r="AG301" t="s">
        <v>313</v>
      </c>
      <c r="AH301" t="s">
        <v>358</v>
      </c>
      <c r="AI301" s="32">
        <v>45986</v>
      </c>
      <c r="AJ301" s="62">
        <v>0.64148148148148143</v>
      </c>
      <c r="AK301" t="s">
        <v>313</v>
      </c>
      <c r="AL301" t="s">
        <v>313</v>
      </c>
      <c r="AM301" t="s">
        <v>313</v>
      </c>
      <c r="AN301" t="s">
        <v>1856</v>
      </c>
      <c r="AO301" t="s">
        <v>313</v>
      </c>
      <c r="AP301" t="s">
        <v>1856</v>
      </c>
      <c r="AQ301" t="s">
        <v>313</v>
      </c>
      <c r="AR301" s="32"/>
      <c r="AT301" t="s">
        <v>313</v>
      </c>
      <c r="AU301" t="s">
        <v>313</v>
      </c>
      <c r="AV301" t="s">
        <v>313</v>
      </c>
      <c r="AW301" t="s">
        <v>313</v>
      </c>
      <c r="AX301">
        <v>1</v>
      </c>
    </row>
    <row r="302" spans="1:50" x14ac:dyDescent="0.3">
      <c r="A302" t="s">
        <v>20</v>
      </c>
      <c r="B302">
        <v>681</v>
      </c>
      <c r="D302">
        <v>2756</v>
      </c>
      <c r="E302" t="s">
        <v>1859</v>
      </c>
      <c r="F302" t="s">
        <v>313</v>
      </c>
      <c r="G302" t="s">
        <v>1860</v>
      </c>
      <c r="H302">
        <v>43252675000130</v>
      </c>
      <c r="I302" t="s">
        <v>313</v>
      </c>
      <c r="J302" t="s">
        <v>5531</v>
      </c>
      <c r="K302" t="s">
        <v>1862</v>
      </c>
      <c r="L302" t="s">
        <v>313</v>
      </c>
      <c r="M302" t="s">
        <v>1863</v>
      </c>
      <c r="N302" t="s">
        <v>313</v>
      </c>
      <c r="O302" t="s">
        <v>313</v>
      </c>
      <c r="P302" t="s">
        <v>313</v>
      </c>
      <c r="Q302" t="s">
        <v>1320</v>
      </c>
      <c r="R302" t="s">
        <v>330</v>
      </c>
      <c r="S302" t="s">
        <v>313</v>
      </c>
      <c r="T302" t="s">
        <v>313</v>
      </c>
      <c r="U302" t="s">
        <v>313</v>
      </c>
      <c r="V302" t="s">
        <v>1115</v>
      </c>
      <c r="W302" t="s">
        <v>320</v>
      </c>
      <c r="X302" t="s">
        <v>356</v>
      </c>
      <c r="Y302" t="s">
        <v>313</v>
      </c>
      <c r="Z302" s="32">
        <v>46022</v>
      </c>
      <c r="AA302">
        <v>22000</v>
      </c>
      <c r="AB302">
        <v>1800</v>
      </c>
      <c r="AC302">
        <v>54</v>
      </c>
      <c r="AD302" t="s">
        <v>20</v>
      </c>
      <c r="AE302" s="32">
        <v>45973</v>
      </c>
      <c r="AF302" s="62">
        <v>0.6058217592592593</v>
      </c>
      <c r="AG302" t="s">
        <v>313</v>
      </c>
      <c r="AH302" t="s">
        <v>358</v>
      </c>
      <c r="AI302" s="32">
        <v>46027</v>
      </c>
      <c r="AJ302" s="62">
        <v>0.61912037037037038</v>
      </c>
      <c r="AK302" t="s">
        <v>313</v>
      </c>
      <c r="AL302" t="s">
        <v>313</v>
      </c>
      <c r="AM302" t="s">
        <v>313</v>
      </c>
      <c r="AN302" t="s">
        <v>1856</v>
      </c>
      <c r="AO302" t="s">
        <v>20</v>
      </c>
      <c r="AP302" t="s">
        <v>1856</v>
      </c>
      <c r="AQ302" t="s">
        <v>1864</v>
      </c>
      <c r="AR302" s="32">
        <v>46003</v>
      </c>
      <c r="AT302" t="s">
        <v>313</v>
      </c>
      <c r="AU302" t="s">
        <v>313</v>
      </c>
      <c r="AV302" t="s">
        <v>313</v>
      </c>
      <c r="AW302" t="s">
        <v>313</v>
      </c>
      <c r="AX302">
        <v>1</v>
      </c>
    </row>
    <row r="303" spans="1:50" x14ac:dyDescent="0.3">
      <c r="A303" t="s">
        <v>20</v>
      </c>
      <c r="B303">
        <v>684</v>
      </c>
      <c r="D303">
        <v>2760</v>
      </c>
      <c r="E303" t="s">
        <v>313</v>
      </c>
      <c r="F303" t="s">
        <v>313</v>
      </c>
      <c r="G303" t="s">
        <v>5532</v>
      </c>
      <c r="I303" t="s">
        <v>313</v>
      </c>
      <c r="J303" t="s">
        <v>5533</v>
      </c>
      <c r="K303" t="s">
        <v>1867</v>
      </c>
      <c r="L303" t="s">
        <v>313</v>
      </c>
      <c r="M303" t="s">
        <v>1868</v>
      </c>
      <c r="N303" t="s">
        <v>313</v>
      </c>
      <c r="O303" t="s">
        <v>313</v>
      </c>
      <c r="P303" t="s">
        <v>313</v>
      </c>
      <c r="Q303" t="s">
        <v>313</v>
      </c>
      <c r="R303" t="s">
        <v>313</v>
      </c>
      <c r="S303" t="s">
        <v>313</v>
      </c>
      <c r="T303" t="s">
        <v>313</v>
      </c>
      <c r="U303" t="s">
        <v>313</v>
      </c>
      <c r="V303" t="s">
        <v>1251</v>
      </c>
      <c r="W303" t="s">
        <v>320</v>
      </c>
      <c r="X303" t="s">
        <v>333</v>
      </c>
      <c r="Y303" t="s">
        <v>313</v>
      </c>
      <c r="Z303" s="32"/>
      <c r="AA303">
        <v>106400</v>
      </c>
      <c r="AB303">
        <v>1419164</v>
      </c>
      <c r="AC303">
        <v>13</v>
      </c>
      <c r="AD303" t="s">
        <v>20</v>
      </c>
      <c r="AE303" s="32">
        <v>45974</v>
      </c>
      <c r="AF303" s="62">
        <v>0.5064467592592593</v>
      </c>
      <c r="AG303" t="s">
        <v>313</v>
      </c>
      <c r="AH303" t="s">
        <v>335</v>
      </c>
      <c r="AI303" s="32">
        <v>45987</v>
      </c>
      <c r="AJ303" s="62">
        <v>0.53358796296296296</v>
      </c>
      <c r="AK303" t="s">
        <v>6114</v>
      </c>
      <c r="AL303" t="s">
        <v>1881</v>
      </c>
      <c r="AM303" t="s">
        <v>313</v>
      </c>
      <c r="AN303" t="s">
        <v>1870</v>
      </c>
      <c r="AO303" t="s">
        <v>313</v>
      </c>
      <c r="AP303" t="s">
        <v>1870</v>
      </c>
      <c r="AQ303" t="s">
        <v>313</v>
      </c>
      <c r="AR303" s="32"/>
      <c r="AT303" t="s">
        <v>313</v>
      </c>
      <c r="AU303" t="s">
        <v>313</v>
      </c>
      <c r="AV303" t="s">
        <v>313</v>
      </c>
      <c r="AW303" t="s">
        <v>313</v>
      </c>
      <c r="AX303">
        <v>1</v>
      </c>
    </row>
    <row r="304" spans="1:50" x14ac:dyDescent="0.3">
      <c r="A304" t="s">
        <v>45</v>
      </c>
      <c r="B304">
        <v>685</v>
      </c>
      <c r="D304">
        <v>2761</v>
      </c>
      <c r="E304" t="s">
        <v>313</v>
      </c>
      <c r="F304" t="s">
        <v>1871</v>
      </c>
      <c r="G304" t="s">
        <v>1872</v>
      </c>
      <c r="H304">
        <v>42517186000109</v>
      </c>
      <c r="I304" t="s">
        <v>313</v>
      </c>
      <c r="J304" t="s">
        <v>1871</v>
      </c>
      <c r="K304" t="s">
        <v>1873</v>
      </c>
      <c r="L304" t="s">
        <v>313</v>
      </c>
      <c r="M304" t="s">
        <v>1874</v>
      </c>
      <c r="N304" t="s">
        <v>313</v>
      </c>
      <c r="O304" t="s">
        <v>313</v>
      </c>
      <c r="P304" t="s">
        <v>313</v>
      </c>
      <c r="Q304" t="s">
        <v>1875</v>
      </c>
      <c r="R304" t="s">
        <v>330</v>
      </c>
      <c r="S304" t="s">
        <v>345</v>
      </c>
      <c r="T304" t="s">
        <v>313</v>
      </c>
      <c r="U304" t="s">
        <v>313</v>
      </c>
      <c r="V304" t="s">
        <v>313</v>
      </c>
      <c r="W304" t="s">
        <v>320</v>
      </c>
      <c r="X304" t="s">
        <v>321</v>
      </c>
      <c r="Y304" t="s">
        <v>313</v>
      </c>
      <c r="Z304" s="32"/>
      <c r="AC304">
        <v>0</v>
      </c>
      <c r="AD304" t="s">
        <v>45</v>
      </c>
      <c r="AE304" s="32">
        <v>45974</v>
      </c>
      <c r="AF304" s="62">
        <v>0.67355324074074074</v>
      </c>
      <c r="AG304" t="s">
        <v>313</v>
      </c>
      <c r="AH304" t="s">
        <v>335</v>
      </c>
      <c r="AI304" s="32">
        <v>45974</v>
      </c>
      <c r="AJ304" s="62">
        <v>0.6752893518518519</v>
      </c>
      <c r="AK304" t="s">
        <v>6115</v>
      </c>
      <c r="AL304" t="s">
        <v>313</v>
      </c>
      <c r="AM304" t="s">
        <v>313</v>
      </c>
      <c r="AN304" t="s">
        <v>313</v>
      </c>
      <c r="AO304" t="s">
        <v>45</v>
      </c>
      <c r="AP304" t="s">
        <v>313</v>
      </c>
      <c r="AQ304" t="s">
        <v>313</v>
      </c>
      <c r="AR304" s="32"/>
      <c r="AT304" t="s">
        <v>313</v>
      </c>
      <c r="AU304" t="s">
        <v>313</v>
      </c>
      <c r="AV304" t="s">
        <v>313</v>
      </c>
      <c r="AW304" t="s">
        <v>313</v>
      </c>
      <c r="AX304">
        <v>1</v>
      </c>
    </row>
    <row r="305" spans="1:50" x14ac:dyDescent="0.3">
      <c r="A305" t="s">
        <v>20</v>
      </c>
      <c r="B305">
        <v>690</v>
      </c>
      <c r="D305">
        <v>2872</v>
      </c>
      <c r="E305" t="s">
        <v>313</v>
      </c>
      <c r="F305" t="s">
        <v>313</v>
      </c>
      <c r="G305" t="s">
        <v>5534</v>
      </c>
      <c r="I305" t="s">
        <v>313</v>
      </c>
      <c r="J305" t="s">
        <v>5535</v>
      </c>
      <c r="K305" t="s">
        <v>1113</v>
      </c>
      <c r="L305" t="s">
        <v>313</v>
      </c>
      <c r="M305" t="s">
        <v>648</v>
      </c>
      <c r="N305" t="s">
        <v>313</v>
      </c>
      <c r="O305" t="s">
        <v>313</v>
      </c>
      <c r="P305" t="s">
        <v>313</v>
      </c>
      <c r="Q305" t="s">
        <v>313</v>
      </c>
      <c r="R305" t="s">
        <v>313</v>
      </c>
      <c r="S305" t="s">
        <v>313</v>
      </c>
      <c r="T305" t="s">
        <v>313</v>
      </c>
      <c r="U305" t="s">
        <v>313</v>
      </c>
      <c r="V305" t="s">
        <v>1237</v>
      </c>
      <c r="W305" t="s">
        <v>320</v>
      </c>
      <c r="X305" t="s">
        <v>356</v>
      </c>
      <c r="Y305" t="s">
        <v>313</v>
      </c>
      <c r="Z305" s="32">
        <v>45987</v>
      </c>
      <c r="AA305">
        <v>0</v>
      </c>
      <c r="AB305">
        <v>114048</v>
      </c>
      <c r="AC305">
        <v>16</v>
      </c>
      <c r="AD305" t="s">
        <v>20</v>
      </c>
      <c r="AE305" s="32">
        <v>45985</v>
      </c>
      <c r="AF305" s="62">
        <v>0.70365740740740745</v>
      </c>
      <c r="AG305" t="s">
        <v>313</v>
      </c>
      <c r="AH305" t="s">
        <v>358</v>
      </c>
      <c r="AI305" s="32">
        <v>46001</v>
      </c>
      <c r="AJ305" s="62">
        <v>0.42643518518518519</v>
      </c>
      <c r="AK305" t="s">
        <v>313</v>
      </c>
      <c r="AL305" t="s">
        <v>313</v>
      </c>
      <c r="AM305" t="s">
        <v>313</v>
      </c>
      <c r="AN305" t="s">
        <v>1878</v>
      </c>
      <c r="AO305" t="s">
        <v>313</v>
      </c>
      <c r="AP305" t="s">
        <v>1878</v>
      </c>
      <c r="AQ305" t="s">
        <v>313</v>
      </c>
      <c r="AR305" s="32"/>
      <c r="AT305" t="s">
        <v>313</v>
      </c>
      <c r="AU305" t="s">
        <v>313</v>
      </c>
      <c r="AV305" t="s">
        <v>313</v>
      </c>
      <c r="AW305" t="s">
        <v>313</v>
      </c>
      <c r="AX305">
        <v>1</v>
      </c>
    </row>
    <row r="306" spans="1:50" x14ac:dyDescent="0.3">
      <c r="A306" t="s">
        <v>20</v>
      </c>
      <c r="B306">
        <v>692</v>
      </c>
      <c r="D306">
        <v>2880</v>
      </c>
      <c r="E306" t="s">
        <v>313</v>
      </c>
      <c r="F306" t="s">
        <v>313</v>
      </c>
      <c r="G306" t="s">
        <v>5536</v>
      </c>
      <c r="I306" t="s">
        <v>313</v>
      </c>
      <c r="J306" t="s">
        <v>5537</v>
      </c>
      <c r="K306" t="s">
        <v>1867</v>
      </c>
      <c r="L306" t="s">
        <v>313</v>
      </c>
      <c r="M306" t="s">
        <v>1868</v>
      </c>
      <c r="N306" t="s">
        <v>313</v>
      </c>
      <c r="O306" t="s">
        <v>313</v>
      </c>
      <c r="P306" t="s">
        <v>313</v>
      </c>
      <c r="Q306" t="s">
        <v>313</v>
      </c>
      <c r="R306" t="s">
        <v>313</v>
      </c>
      <c r="S306" t="s">
        <v>313</v>
      </c>
      <c r="T306" t="s">
        <v>313</v>
      </c>
      <c r="U306" t="s">
        <v>313</v>
      </c>
      <c r="V306" t="s">
        <v>1251</v>
      </c>
      <c r="W306" t="s">
        <v>320</v>
      </c>
      <c r="X306" t="s">
        <v>333</v>
      </c>
      <c r="Y306" t="s">
        <v>313</v>
      </c>
      <c r="Z306" s="32"/>
      <c r="AA306">
        <v>1600</v>
      </c>
      <c r="AB306">
        <v>860304</v>
      </c>
      <c r="AC306">
        <v>1</v>
      </c>
      <c r="AD306" t="s">
        <v>20</v>
      </c>
      <c r="AE306" s="32">
        <v>45986</v>
      </c>
      <c r="AF306" s="62">
        <v>0.62754629629629632</v>
      </c>
      <c r="AG306" t="s">
        <v>313</v>
      </c>
      <c r="AH306" t="s">
        <v>335</v>
      </c>
      <c r="AI306" s="32">
        <v>45987</v>
      </c>
      <c r="AJ306" s="62">
        <v>0.53437500000000004</v>
      </c>
      <c r="AK306" t="s">
        <v>6114</v>
      </c>
      <c r="AL306" t="s">
        <v>1881</v>
      </c>
      <c r="AM306" t="s">
        <v>313</v>
      </c>
      <c r="AN306" t="s">
        <v>1870</v>
      </c>
      <c r="AO306" t="s">
        <v>313</v>
      </c>
      <c r="AP306" t="s">
        <v>1870</v>
      </c>
      <c r="AQ306" t="s">
        <v>313</v>
      </c>
      <c r="AR306" s="32"/>
      <c r="AT306" t="s">
        <v>313</v>
      </c>
      <c r="AU306" t="s">
        <v>313</v>
      </c>
      <c r="AV306" t="s">
        <v>313</v>
      </c>
      <c r="AW306" t="s">
        <v>313</v>
      </c>
      <c r="AX306">
        <v>1</v>
      </c>
    </row>
    <row r="307" spans="1:50" x14ac:dyDescent="0.3">
      <c r="A307" t="s">
        <v>20</v>
      </c>
      <c r="B307">
        <v>693</v>
      </c>
      <c r="D307">
        <v>2881</v>
      </c>
      <c r="E307" t="s">
        <v>313</v>
      </c>
      <c r="F307" t="s">
        <v>313</v>
      </c>
      <c r="G307" t="s">
        <v>5538</v>
      </c>
      <c r="I307" t="s">
        <v>313</v>
      </c>
      <c r="J307" t="s">
        <v>5539</v>
      </c>
      <c r="K307" t="s">
        <v>1884</v>
      </c>
      <c r="L307" t="s">
        <v>313</v>
      </c>
      <c r="M307" t="s">
        <v>648</v>
      </c>
      <c r="N307" t="s">
        <v>313</v>
      </c>
      <c r="O307" t="s">
        <v>313</v>
      </c>
      <c r="P307" t="s">
        <v>313</v>
      </c>
      <c r="Q307" t="s">
        <v>313</v>
      </c>
      <c r="R307" t="s">
        <v>313</v>
      </c>
      <c r="S307" t="s">
        <v>313</v>
      </c>
      <c r="T307" t="s">
        <v>313</v>
      </c>
      <c r="U307" t="s">
        <v>313</v>
      </c>
      <c r="V307" t="s">
        <v>313</v>
      </c>
      <c r="W307" t="s">
        <v>320</v>
      </c>
      <c r="X307" t="s">
        <v>321</v>
      </c>
      <c r="Y307" t="s">
        <v>313</v>
      </c>
      <c r="Z307" s="32"/>
      <c r="AA307">
        <v>330714</v>
      </c>
      <c r="AB307">
        <v>0</v>
      </c>
      <c r="AC307">
        <v>0</v>
      </c>
      <c r="AD307" t="s">
        <v>20</v>
      </c>
      <c r="AE307" s="32">
        <v>45986</v>
      </c>
      <c r="AF307" s="62">
        <v>0.65606481481481482</v>
      </c>
      <c r="AG307" t="s">
        <v>313</v>
      </c>
      <c r="AH307" t="s">
        <v>358</v>
      </c>
      <c r="AI307" s="32">
        <v>45986</v>
      </c>
      <c r="AJ307" s="62">
        <v>0.65793981481481478</v>
      </c>
      <c r="AK307" t="s">
        <v>313</v>
      </c>
      <c r="AL307" t="s">
        <v>313</v>
      </c>
      <c r="AM307" t="s">
        <v>313</v>
      </c>
      <c r="AN307" t="s">
        <v>1802</v>
      </c>
      <c r="AO307" t="s">
        <v>313</v>
      </c>
      <c r="AP307" t="s">
        <v>1802</v>
      </c>
      <c r="AQ307" t="s">
        <v>313</v>
      </c>
      <c r="AR307" s="32"/>
      <c r="AT307" t="s">
        <v>313</v>
      </c>
      <c r="AU307" t="s">
        <v>313</v>
      </c>
      <c r="AV307" t="s">
        <v>313</v>
      </c>
      <c r="AW307" t="s">
        <v>313</v>
      </c>
      <c r="AX307">
        <v>1</v>
      </c>
    </row>
    <row r="308" spans="1:50" x14ac:dyDescent="0.3">
      <c r="A308" t="s">
        <v>20</v>
      </c>
      <c r="B308">
        <v>694</v>
      </c>
      <c r="D308">
        <v>2882</v>
      </c>
      <c r="E308" t="s">
        <v>313</v>
      </c>
      <c r="F308" t="s">
        <v>313</v>
      </c>
      <c r="G308" t="s">
        <v>1885</v>
      </c>
      <c r="I308" t="s">
        <v>313</v>
      </c>
      <c r="J308" t="s">
        <v>5540</v>
      </c>
      <c r="K308" t="s">
        <v>1887</v>
      </c>
      <c r="L308" t="s">
        <v>313</v>
      </c>
      <c r="M308" t="s">
        <v>648</v>
      </c>
      <c r="N308" t="s">
        <v>313</v>
      </c>
      <c r="O308" t="s">
        <v>313</v>
      </c>
      <c r="P308" t="s">
        <v>313</v>
      </c>
      <c r="Q308" t="s">
        <v>313</v>
      </c>
      <c r="R308" t="s">
        <v>313</v>
      </c>
      <c r="S308" t="s">
        <v>313</v>
      </c>
      <c r="T308" t="s">
        <v>313</v>
      </c>
      <c r="U308" t="s">
        <v>313</v>
      </c>
      <c r="V308" t="s">
        <v>1251</v>
      </c>
      <c r="W308" t="s">
        <v>320</v>
      </c>
      <c r="X308" t="s">
        <v>333</v>
      </c>
      <c r="Y308" t="s">
        <v>313</v>
      </c>
      <c r="Z308" s="32">
        <v>46023</v>
      </c>
      <c r="AA308">
        <v>16960</v>
      </c>
      <c r="AB308">
        <v>450</v>
      </c>
      <c r="AC308">
        <v>15</v>
      </c>
      <c r="AD308" t="s">
        <v>20</v>
      </c>
      <c r="AE308" s="32">
        <v>45986</v>
      </c>
      <c r="AF308" s="62">
        <v>0.66625000000000001</v>
      </c>
      <c r="AG308" t="s">
        <v>313</v>
      </c>
      <c r="AH308" t="s">
        <v>335</v>
      </c>
      <c r="AI308" s="32">
        <v>46001</v>
      </c>
      <c r="AJ308" s="62">
        <v>0.39305555555555555</v>
      </c>
      <c r="AK308" t="s">
        <v>6114</v>
      </c>
      <c r="AL308" t="s">
        <v>5541</v>
      </c>
      <c r="AM308" t="s">
        <v>313</v>
      </c>
      <c r="AN308" t="s">
        <v>1805</v>
      </c>
      <c r="AO308" t="s">
        <v>313</v>
      </c>
      <c r="AP308" t="s">
        <v>1805</v>
      </c>
      <c r="AQ308" t="s">
        <v>313</v>
      </c>
      <c r="AR308" s="32"/>
      <c r="AT308" t="s">
        <v>313</v>
      </c>
      <c r="AU308" t="s">
        <v>313</v>
      </c>
      <c r="AV308" t="s">
        <v>313</v>
      </c>
      <c r="AW308" t="s">
        <v>313</v>
      </c>
      <c r="AX308">
        <v>1</v>
      </c>
    </row>
    <row r="309" spans="1:50" x14ac:dyDescent="0.3">
      <c r="A309" t="s">
        <v>20</v>
      </c>
      <c r="B309">
        <v>695</v>
      </c>
      <c r="D309">
        <v>2883</v>
      </c>
      <c r="E309" t="s">
        <v>313</v>
      </c>
      <c r="F309" t="s">
        <v>313</v>
      </c>
      <c r="G309" t="s">
        <v>1889</v>
      </c>
      <c r="H309">
        <v>57524096000104</v>
      </c>
      <c r="I309" t="s">
        <v>313</v>
      </c>
      <c r="J309" t="s">
        <v>5542</v>
      </c>
      <c r="K309" t="s">
        <v>1891</v>
      </c>
      <c r="L309" t="s">
        <v>313</v>
      </c>
      <c r="M309" t="s">
        <v>1892</v>
      </c>
      <c r="N309" t="s">
        <v>313</v>
      </c>
      <c r="O309" t="s">
        <v>313</v>
      </c>
      <c r="P309" t="s">
        <v>313</v>
      </c>
      <c r="Q309" t="s">
        <v>1893</v>
      </c>
      <c r="R309" t="s">
        <v>1894</v>
      </c>
      <c r="S309" t="s">
        <v>313</v>
      </c>
      <c r="T309" t="s">
        <v>313</v>
      </c>
      <c r="U309" t="s">
        <v>313</v>
      </c>
      <c r="V309" t="s">
        <v>1251</v>
      </c>
      <c r="W309" t="s">
        <v>320</v>
      </c>
      <c r="X309" t="s">
        <v>397</v>
      </c>
      <c r="Y309" t="s">
        <v>313</v>
      </c>
      <c r="Z309" s="32"/>
      <c r="AC309">
        <v>8</v>
      </c>
      <c r="AD309" t="s">
        <v>20</v>
      </c>
      <c r="AE309" s="32">
        <v>45986</v>
      </c>
      <c r="AF309" s="62">
        <v>0.68422453703703701</v>
      </c>
      <c r="AG309" t="s">
        <v>313</v>
      </c>
      <c r="AH309" t="s">
        <v>335</v>
      </c>
      <c r="AI309" s="32">
        <v>45994</v>
      </c>
      <c r="AJ309" s="62">
        <v>0.66239583333333329</v>
      </c>
      <c r="AK309" t="s">
        <v>6114</v>
      </c>
      <c r="AL309" t="s">
        <v>5543</v>
      </c>
      <c r="AM309" t="s">
        <v>313</v>
      </c>
      <c r="AN309" t="s">
        <v>1864</v>
      </c>
      <c r="AO309" t="s">
        <v>313</v>
      </c>
      <c r="AP309" t="s">
        <v>1794</v>
      </c>
      <c r="AQ309" t="s">
        <v>313</v>
      </c>
      <c r="AR309" s="32"/>
      <c r="AT309" t="s">
        <v>313</v>
      </c>
      <c r="AU309" t="s">
        <v>313</v>
      </c>
      <c r="AV309" t="s">
        <v>313</v>
      </c>
      <c r="AW309" t="s">
        <v>313</v>
      </c>
      <c r="AX309">
        <v>1</v>
      </c>
    </row>
    <row r="310" spans="1:50" x14ac:dyDescent="0.3">
      <c r="A310" t="s">
        <v>20</v>
      </c>
      <c r="B310">
        <v>696</v>
      </c>
      <c r="D310">
        <v>2885</v>
      </c>
      <c r="E310" t="s">
        <v>313</v>
      </c>
      <c r="F310" t="s">
        <v>313</v>
      </c>
      <c r="G310" t="s">
        <v>1896</v>
      </c>
      <c r="H310">
        <v>57524096000104</v>
      </c>
      <c r="I310" t="s">
        <v>313</v>
      </c>
      <c r="J310" t="s">
        <v>1897</v>
      </c>
      <c r="K310" t="s">
        <v>1891</v>
      </c>
      <c r="L310" t="s">
        <v>313</v>
      </c>
      <c r="M310" t="s">
        <v>1892</v>
      </c>
      <c r="N310" t="s">
        <v>313</v>
      </c>
      <c r="O310" t="s">
        <v>313</v>
      </c>
      <c r="P310" t="s">
        <v>313</v>
      </c>
      <c r="Q310" t="s">
        <v>313</v>
      </c>
      <c r="R310" t="s">
        <v>313</v>
      </c>
      <c r="S310" t="s">
        <v>313</v>
      </c>
      <c r="T310" t="s">
        <v>313</v>
      </c>
      <c r="U310" t="s">
        <v>313</v>
      </c>
      <c r="V310" t="s">
        <v>1251</v>
      </c>
      <c r="W310" t="s">
        <v>320</v>
      </c>
      <c r="X310" t="s">
        <v>397</v>
      </c>
      <c r="Y310" t="s">
        <v>313</v>
      </c>
      <c r="Z310" s="32"/>
      <c r="AC310">
        <v>8</v>
      </c>
      <c r="AD310" t="s">
        <v>20</v>
      </c>
      <c r="AE310" s="32">
        <v>45986</v>
      </c>
      <c r="AF310" s="62">
        <v>0.70030092592592597</v>
      </c>
      <c r="AG310" t="s">
        <v>313</v>
      </c>
      <c r="AH310" t="s">
        <v>335</v>
      </c>
      <c r="AI310" s="32">
        <v>45994</v>
      </c>
      <c r="AJ310" s="62">
        <v>0.66202546296296294</v>
      </c>
      <c r="AK310" t="s">
        <v>6114</v>
      </c>
      <c r="AL310" t="s">
        <v>5543</v>
      </c>
      <c r="AM310" t="s">
        <v>313</v>
      </c>
      <c r="AN310" t="s">
        <v>1864</v>
      </c>
      <c r="AO310" t="s">
        <v>313</v>
      </c>
      <c r="AP310" t="s">
        <v>1794</v>
      </c>
      <c r="AQ310" t="s">
        <v>313</v>
      </c>
      <c r="AR310" s="32"/>
      <c r="AT310" t="s">
        <v>313</v>
      </c>
      <c r="AU310" t="s">
        <v>313</v>
      </c>
      <c r="AV310" t="s">
        <v>313</v>
      </c>
      <c r="AW310" t="s">
        <v>313</v>
      </c>
      <c r="AX310">
        <v>1</v>
      </c>
    </row>
    <row r="311" spans="1:50" x14ac:dyDescent="0.3">
      <c r="A311" t="s">
        <v>20</v>
      </c>
      <c r="B311">
        <v>697</v>
      </c>
      <c r="D311">
        <v>2887</v>
      </c>
      <c r="E311" t="s">
        <v>313</v>
      </c>
      <c r="F311" t="s">
        <v>313</v>
      </c>
      <c r="G311" t="s">
        <v>1898</v>
      </c>
      <c r="I311" t="s">
        <v>313</v>
      </c>
      <c r="J311" t="s">
        <v>1899</v>
      </c>
      <c r="K311" t="s">
        <v>1900</v>
      </c>
      <c r="L311" t="s">
        <v>313</v>
      </c>
      <c r="M311" t="s">
        <v>1853</v>
      </c>
      <c r="N311" t="s">
        <v>313</v>
      </c>
      <c r="O311" t="s">
        <v>313</v>
      </c>
      <c r="P311" t="s">
        <v>313</v>
      </c>
      <c r="Q311" t="s">
        <v>313</v>
      </c>
      <c r="R311" t="s">
        <v>313</v>
      </c>
      <c r="S311" t="s">
        <v>313</v>
      </c>
      <c r="T311" t="s">
        <v>313</v>
      </c>
      <c r="U311" t="s">
        <v>313</v>
      </c>
      <c r="V311" t="s">
        <v>313</v>
      </c>
      <c r="W311" t="s">
        <v>320</v>
      </c>
      <c r="X311" t="s">
        <v>397</v>
      </c>
      <c r="Y311" t="s">
        <v>313</v>
      </c>
      <c r="Z311" s="32"/>
      <c r="AA311">
        <v>1600</v>
      </c>
      <c r="AB311">
        <v>335607</v>
      </c>
      <c r="AC311">
        <v>1</v>
      </c>
      <c r="AD311" t="s">
        <v>20</v>
      </c>
      <c r="AE311" s="32">
        <v>45986</v>
      </c>
      <c r="AF311" s="62">
        <v>0.71326388888888892</v>
      </c>
      <c r="AG311" t="s">
        <v>313</v>
      </c>
      <c r="AH311" t="s">
        <v>335</v>
      </c>
      <c r="AI311" s="32">
        <v>45987</v>
      </c>
      <c r="AJ311" s="62">
        <v>0.52252314814814815</v>
      </c>
      <c r="AK311" t="s">
        <v>398</v>
      </c>
      <c r="AL311" t="s">
        <v>1855</v>
      </c>
      <c r="AM311" t="s">
        <v>313</v>
      </c>
      <c r="AN311" t="s">
        <v>1805</v>
      </c>
      <c r="AO311" t="s">
        <v>313</v>
      </c>
      <c r="AP311" t="s">
        <v>1856</v>
      </c>
      <c r="AQ311" t="s">
        <v>313</v>
      </c>
      <c r="AR311" s="32"/>
      <c r="AT311" t="s">
        <v>313</v>
      </c>
      <c r="AU311" t="s">
        <v>313</v>
      </c>
      <c r="AV311" t="s">
        <v>313</v>
      </c>
      <c r="AW311" t="s">
        <v>313</v>
      </c>
      <c r="AX311">
        <v>1</v>
      </c>
    </row>
    <row r="312" spans="1:50" x14ac:dyDescent="0.3">
      <c r="A312" t="s">
        <v>40</v>
      </c>
      <c r="B312">
        <v>700</v>
      </c>
      <c r="D312">
        <v>2874</v>
      </c>
      <c r="E312" t="s">
        <v>313</v>
      </c>
      <c r="F312" t="s">
        <v>313</v>
      </c>
      <c r="G312" t="s">
        <v>1901</v>
      </c>
      <c r="I312" t="s">
        <v>313</v>
      </c>
      <c r="J312" t="s">
        <v>1902</v>
      </c>
      <c r="K312" t="s">
        <v>1903</v>
      </c>
      <c r="L312" t="s">
        <v>313</v>
      </c>
      <c r="M312" t="s">
        <v>1904</v>
      </c>
      <c r="N312" t="s">
        <v>313</v>
      </c>
      <c r="O312" t="s">
        <v>313</v>
      </c>
      <c r="P312" t="s">
        <v>313</v>
      </c>
      <c r="Q312" t="s">
        <v>1905</v>
      </c>
      <c r="R312" t="s">
        <v>313</v>
      </c>
      <c r="S312" t="s">
        <v>354</v>
      </c>
      <c r="T312" t="s">
        <v>313</v>
      </c>
      <c r="U312" t="s">
        <v>313</v>
      </c>
      <c r="V312" t="s">
        <v>5544</v>
      </c>
      <c r="W312" t="s">
        <v>320</v>
      </c>
      <c r="X312" t="s">
        <v>333</v>
      </c>
      <c r="Y312" t="s">
        <v>313</v>
      </c>
      <c r="Z312" s="32">
        <v>46053</v>
      </c>
      <c r="AC312">
        <v>14</v>
      </c>
      <c r="AD312" t="s">
        <v>40</v>
      </c>
      <c r="AE312" s="32">
        <v>45987</v>
      </c>
      <c r="AF312" s="62">
        <v>0.47543981481481479</v>
      </c>
      <c r="AG312" t="s">
        <v>313</v>
      </c>
      <c r="AH312" t="s">
        <v>335</v>
      </c>
      <c r="AI312" s="32">
        <v>46001</v>
      </c>
      <c r="AJ312" s="62">
        <v>0.96790509259259261</v>
      </c>
      <c r="AK312" t="s">
        <v>474</v>
      </c>
      <c r="AL312" t="s">
        <v>313</v>
      </c>
      <c r="AM312" t="s">
        <v>313</v>
      </c>
      <c r="AN312" t="s">
        <v>1907</v>
      </c>
      <c r="AO312" t="s">
        <v>40</v>
      </c>
      <c r="AP312" t="s">
        <v>1907</v>
      </c>
      <c r="AQ312" t="s">
        <v>313</v>
      </c>
      <c r="AR312" s="32"/>
      <c r="AT312" t="s">
        <v>313</v>
      </c>
      <c r="AU312" t="s">
        <v>313</v>
      </c>
      <c r="AV312" t="s">
        <v>313</v>
      </c>
      <c r="AW312" t="s">
        <v>313</v>
      </c>
      <c r="AX312">
        <v>1</v>
      </c>
    </row>
    <row r="313" spans="1:50" x14ac:dyDescent="0.3">
      <c r="A313" t="s">
        <v>40</v>
      </c>
      <c r="B313">
        <v>701</v>
      </c>
      <c r="D313">
        <v>2829</v>
      </c>
      <c r="E313" t="s">
        <v>3483</v>
      </c>
      <c r="F313" t="s">
        <v>313</v>
      </c>
      <c r="G313" t="s">
        <v>1908</v>
      </c>
      <c r="H313">
        <v>5825017000100</v>
      </c>
      <c r="I313" t="s">
        <v>313</v>
      </c>
      <c r="J313" t="s">
        <v>1909</v>
      </c>
      <c r="K313" t="s">
        <v>1910</v>
      </c>
      <c r="L313" t="s">
        <v>313</v>
      </c>
      <c r="M313" t="s">
        <v>1911</v>
      </c>
      <c r="N313" t="s">
        <v>313</v>
      </c>
      <c r="O313" t="s">
        <v>313</v>
      </c>
      <c r="P313" t="s">
        <v>313</v>
      </c>
      <c r="Q313" t="s">
        <v>1912</v>
      </c>
      <c r="R313" t="s">
        <v>313</v>
      </c>
      <c r="S313" t="s">
        <v>354</v>
      </c>
      <c r="T313" t="s">
        <v>313</v>
      </c>
      <c r="U313" t="s">
        <v>313</v>
      </c>
      <c r="V313" t="s">
        <v>5545</v>
      </c>
      <c r="W313" t="s">
        <v>320</v>
      </c>
      <c r="X313" t="s">
        <v>347</v>
      </c>
      <c r="Y313" t="s">
        <v>313</v>
      </c>
      <c r="Z313" s="32">
        <v>46112</v>
      </c>
      <c r="AA313">
        <v>130600</v>
      </c>
      <c r="AB313">
        <v>1680982</v>
      </c>
      <c r="AC313">
        <v>173</v>
      </c>
      <c r="AD313" t="s">
        <v>40</v>
      </c>
      <c r="AE313" s="32">
        <v>45987</v>
      </c>
      <c r="AF313" s="62">
        <v>0.47600694444444447</v>
      </c>
      <c r="AG313" t="s">
        <v>313</v>
      </c>
      <c r="AH313" t="s">
        <v>335</v>
      </c>
      <c r="AI313" s="32">
        <v>46160</v>
      </c>
      <c r="AJ313" s="62">
        <v>0.70228009259259261</v>
      </c>
      <c r="AK313" t="s">
        <v>6114</v>
      </c>
      <c r="AL313" t="s">
        <v>313</v>
      </c>
      <c r="AM313" t="s">
        <v>313</v>
      </c>
      <c r="AN313" t="s">
        <v>1907</v>
      </c>
      <c r="AO313" t="s">
        <v>40</v>
      </c>
      <c r="AP313" t="s">
        <v>1907</v>
      </c>
      <c r="AQ313" t="s">
        <v>313</v>
      </c>
      <c r="AR313" s="32">
        <v>46112</v>
      </c>
      <c r="AS313">
        <v>30</v>
      </c>
      <c r="AT313" t="s">
        <v>3485</v>
      </c>
      <c r="AU313" t="s">
        <v>3486</v>
      </c>
      <c r="AV313" t="s">
        <v>3487</v>
      </c>
      <c r="AW313" t="s">
        <v>3488</v>
      </c>
      <c r="AX313">
        <v>1</v>
      </c>
    </row>
    <row r="314" spans="1:50" x14ac:dyDescent="0.3">
      <c r="A314" t="s">
        <v>40</v>
      </c>
      <c r="B314">
        <v>702</v>
      </c>
      <c r="D314">
        <v>2890</v>
      </c>
      <c r="E314" t="s">
        <v>3489</v>
      </c>
      <c r="F314" t="s">
        <v>313</v>
      </c>
      <c r="G314" t="s">
        <v>1913</v>
      </c>
      <c r="I314" t="s">
        <v>313</v>
      </c>
      <c r="J314" t="s">
        <v>5505</v>
      </c>
      <c r="K314" t="s">
        <v>1914</v>
      </c>
      <c r="L314" t="s">
        <v>313</v>
      </c>
      <c r="M314" t="s">
        <v>648</v>
      </c>
      <c r="N314" t="s">
        <v>313</v>
      </c>
      <c r="O314" t="s">
        <v>313</v>
      </c>
      <c r="P314" t="s">
        <v>313</v>
      </c>
      <c r="Q314" t="s">
        <v>313</v>
      </c>
      <c r="R314" t="s">
        <v>313</v>
      </c>
      <c r="S314" t="s">
        <v>313</v>
      </c>
      <c r="T314" t="s">
        <v>313</v>
      </c>
      <c r="U314" t="s">
        <v>313</v>
      </c>
      <c r="V314" t="s">
        <v>1915</v>
      </c>
      <c r="W314" t="s">
        <v>320</v>
      </c>
      <c r="X314" t="s">
        <v>356</v>
      </c>
      <c r="Y314" t="s">
        <v>313</v>
      </c>
      <c r="Z314" s="32">
        <v>46053</v>
      </c>
      <c r="AA314">
        <v>16000</v>
      </c>
      <c r="AB314">
        <v>5880</v>
      </c>
      <c r="AC314">
        <v>57</v>
      </c>
      <c r="AD314" t="s">
        <v>40</v>
      </c>
      <c r="AE314" s="32">
        <v>45987</v>
      </c>
      <c r="AF314" s="62">
        <v>0.47789351851851852</v>
      </c>
      <c r="AG314" t="s">
        <v>313</v>
      </c>
      <c r="AH314" t="s">
        <v>335</v>
      </c>
      <c r="AI314" s="32">
        <v>46044</v>
      </c>
      <c r="AJ314" s="62">
        <v>0.6855324074074074</v>
      </c>
      <c r="AK314" t="s">
        <v>474</v>
      </c>
      <c r="AL314" t="s">
        <v>3490</v>
      </c>
      <c r="AM314" t="s">
        <v>313</v>
      </c>
      <c r="AN314" t="s">
        <v>1916</v>
      </c>
      <c r="AO314" t="s">
        <v>40</v>
      </c>
      <c r="AP314" t="s">
        <v>1916</v>
      </c>
      <c r="AQ314" t="s">
        <v>313</v>
      </c>
      <c r="AR314" s="32">
        <v>46031</v>
      </c>
      <c r="AT314" t="s">
        <v>313</v>
      </c>
      <c r="AU314" t="s">
        <v>313</v>
      </c>
      <c r="AV314" t="s">
        <v>313</v>
      </c>
      <c r="AW314" t="s">
        <v>313</v>
      </c>
      <c r="AX314">
        <v>1</v>
      </c>
    </row>
    <row r="315" spans="1:50" x14ac:dyDescent="0.3">
      <c r="A315" t="s">
        <v>40</v>
      </c>
      <c r="B315">
        <v>703</v>
      </c>
      <c r="D315">
        <v>2891</v>
      </c>
      <c r="E315" t="s">
        <v>3491</v>
      </c>
      <c r="F315" t="s">
        <v>313</v>
      </c>
      <c r="G315" t="s">
        <v>1917</v>
      </c>
      <c r="H315">
        <v>7728812000105</v>
      </c>
      <c r="I315" t="s">
        <v>313</v>
      </c>
      <c r="J315" t="s">
        <v>1918</v>
      </c>
      <c r="K315" t="s">
        <v>1919</v>
      </c>
      <c r="L315" t="s">
        <v>313</v>
      </c>
      <c r="M315" t="s">
        <v>1920</v>
      </c>
      <c r="N315" t="s">
        <v>313</v>
      </c>
      <c r="O315" t="s">
        <v>313</v>
      </c>
      <c r="P315" t="s">
        <v>313</v>
      </c>
      <c r="Q315" t="s">
        <v>631</v>
      </c>
      <c r="R315" t="s">
        <v>330</v>
      </c>
      <c r="S315" t="s">
        <v>313</v>
      </c>
      <c r="T315" t="s">
        <v>313</v>
      </c>
      <c r="U315" t="s">
        <v>313</v>
      </c>
      <c r="V315" t="s">
        <v>1251</v>
      </c>
      <c r="W315" t="s">
        <v>320</v>
      </c>
      <c r="X315" t="s">
        <v>347</v>
      </c>
      <c r="Y315" t="s">
        <v>313</v>
      </c>
      <c r="Z315" s="32">
        <v>46045</v>
      </c>
      <c r="AA315">
        <v>72000</v>
      </c>
      <c r="AB315">
        <v>8045</v>
      </c>
      <c r="AC315">
        <v>58</v>
      </c>
      <c r="AD315" t="s">
        <v>40</v>
      </c>
      <c r="AE315" s="32">
        <v>45987</v>
      </c>
      <c r="AF315" s="62">
        <v>0.47932870370370373</v>
      </c>
      <c r="AG315" t="s">
        <v>313</v>
      </c>
      <c r="AH315" t="s">
        <v>335</v>
      </c>
      <c r="AI315" s="32">
        <v>46045</v>
      </c>
      <c r="AJ315" s="62">
        <v>0.48511574074074076</v>
      </c>
      <c r="AK315" t="s">
        <v>6114</v>
      </c>
      <c r="AL315" t="s">
        <v>313</v>
      </c>
      <c r="AM315" t="s">
        <v>313</v>
      </c>
      <c r="AN315" t="s">
        <v>956</v>
      </c>
      <c r="AO315" t="s">
        <v>40</v>
      </c>
      <c r="AP315" t="s">
        <v>956</v>
      </c>
      <c r="AQ315" t="s">
        <v>313</v>
      </c>
      <c r="AR315" s="32">
        <v>46045</v>
      </c>
      <c r="AT315" t="s">
        <v>313</v>
      </c>
      <c r="AU315" t="s">
        <v>313</v>
      </c>
      <c r="AV315" t="s">
        <v>313</v>
      </c>
      <c r="AW315" t="s">
        <v>313</v>
      </c>
      <c r="AX315">
        <v>1</v>
      </c>
    </row>
    <row r="316" spans="1:50" x14ac:dyDescent="0.3">
      <c r="A316" t="s">
        <v>40</v>
      </c>
      <c r="B316">
        <v>704</v>
      </c>
      <c r="D316">
        <v>2894</v>
      </c>
      <c r="E316" t="s">
        <v>1921</v>
      </c>
      <c r="F316" t="s">
        <v>313</v>
      </c>
      <c r="G316" t="s">
        <v>1922</v>
      </c>
      <c r="H316">
        <v>3761404000196</v>
      </c>
      <c r="I316" t="s">
        <v>313</v>
      </c>
      <c r="J316" t="s">
        <v>1930</v>
      </c>
      <c r="K316" t="s">
        <v>1924</v>
      </c>
      <c r="L316" t="s">
        <v>313</v>
      </c>
      <c r="M316" t="s">
        <v>1925</v>
      </c>
      <c r="N316" t="s">
        <v>313</v>
      </c>
      <c r="O316" t="s">
        <v>313</v>
      </c>
      <c r="P316" t="s">
        <v>313</v>
      </c>
      <c r="Q316" t="s">
        <v>1926</v>
      </c>
      <c r="R316" t="s">
        <v>330</v>
      </c>
      <c r="S316" t="s">
        <v>313</v>
      </c>
      <c r="T316" t="s">
        <v>313</v>
      </c>
      <c r="U316" t="s">
        <v>313</v>
      </c>
      <c r="V316" t="s">
        <v>1237</v>
      </c>
      <c r="W316" t="s">
        <v>320</v>
      </c>
      <c r="X316" t="s">
        <v>356</v>
      </c>
      <c r="Y316" t="s">
        <v>313</v>
      </c>
      <c r="Z316" s="32">
        <v>46037</v>
      </c>
      <c r="AA316">
        <v>17829</v>
      </c>
      <c r="AB316">
        <v>83997</v>
      </c>
      <c r="AC316">
        <v>44</v>
      </c>
      <c r="AD316" t="s">
        <v>40</v>
      </c>
      <c r="AE316" s="32">
        <v>45987</v>
      </c>
      <c r="AF316" s="62">
        <v>0.48346064814814815</v>
      </c>
      <c r="AG316" t="s">
        <v>313</v>
      </c>
      <c r="AH316" t="s">
        <v>358</v>
      </c>
      <c r="AI316" s="32">
        <v>46031</v>
      </c>
      <c r="AJ316" s="62">
        <v>0.58515046296296291</v>
      </c>
      <c r="AK316" t="s">
        <v>313</v>
      </c>
      <c r="AL316" t="s">
        <v>313</v>
      </c>
      <c r="AM316" t="s">
        <v>313</v>
      </c>
      <c r="AN316" t="s">
        <v>1927</v>
      </c>
      <c r="AO316" t="s">
        <v>40</v>
      </c>
      <c r="AP316" t="s">
        <v>1907</v>
      </c>
      <c r="AQ316" t="s">
        <v>313</v>
      </c>
      <c r="AR316" s="32">
        <v>46003</v>
      </c>
      <c r="AT316" t="s">
        <v>313</v>
      </c>
      <c r="AU316" t="s">
        <v>313</v>
      </c>
      <c r="AV316" t="s">
        <v>313</v>
      </c>
      <c r="AW316" t="s">
        <v>313</v>
      </c>
      <c r="AX316">
        <v>1</v>
      </c>
    </row>
    <row r="317" spans="1:50" x14ac:dyDescent="0.3">
      <c r="A317" t="s">
        <v>40</v>
      </c>
      <c r="B317">
        <v>705</v>
      </c>
      <c r="D317">
        <v>2896</v>
      </c>
      <c r="E317" t="s">
        <v>1928</v>
      </c>
      <c r="F317" t="s">
        <v>313</v>
      </c>
      <c r="G317" t="s">
        <v>1929</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1251</v>
      </c>
      <c r="W317" t="s">
        <v>320</v>
      </c>
      <c r="X317" t="s">
        <v>347</v>
      </c>
      <c r="Y317" t="s">
        <v>313</v>
      </c>
      <c r="Z317" s="32">
        <v>46022</v>
      </c>
      <c r="AA317">
        <v>1600</v>
      </c>
      <c r="AB317">
        <v>384454</v>
      </c>
      <c r="AC317">
        <v>44</v>
      </c>
      <c r="AD317" t="s">
        <v>40</v>
      </c>
      <c r="AE317" s="32">
        <v>45987</v>
      </c>
      <c r="AF317" s="62">
        <v>0.49594907407407407</v>
      </c>
      <c r="AG317" t="s">
        <v>313</v>
      </c>
      <c r="AH317" t="s">
        <v>335</v>
      </c>
      <c r="AI317" s="32">
        <v>46031</v>
      </c>
      <c r="AJ317" s="62">
        <v>0.59928240740740746</v>
      </c>
      <c r="AK317" t="s">
        <v>6114</v>
      </c>
      <c r="AL317" t="s">
        <v>313</v>
      </c>
      <c r="AM317" t="s">
        <v>313</v>
      </c>
      <c r="AN317" t="s">
        <v>1907</v>
      </c>
      <c r="AO317" t="s">
        <v>40</v>
      </c>
      <c r="AP317" t="s">
        <v>1907</v>
      </c>
      <c r="AQ317" t="s">
        <v>313</v>
      </c>
      <c r="AR317" s="32">
        <v>46031</v>
      </c>
      <c r="AT317" t="s">
        <v>313</v>
      </c>
      <c r="AU317" t="s">
        <v>313</v>
      </c>
      <c r="AV317" t="s">
        <v>313</v>
      </c>
      <c r="AW317" t="s">
        <v>313</v>
      </c>
      <c r="AX317">
        <v>1</v>
      </c>
    </row>
    <row r="318" spans="1:50" x14ac:dyDescent="0.3">
      <c r="A318" t="s">
        <v>40</v>
      </c>
      <c r="B318">
        <v>706</v>
      </c>
      <c r="D318">
        <v>2897</v>
      </c>
      <c r="E318" t="s">
        <v>313</v>
      </c>
      <c r="F318" t="s">
        <v>313</v>
      </c>
      <c r="G318" t="s">
        <v>1931</v>
      </c>
      <c r="I318" t="s">
        <v>313</v>
      </c>
      <c r="J318" t="s">
        <v>1932</v>
      </c>
      <c r="K318" t="s">
        <v>1933</v>
      </c>
      <c r="L318" t="s">
        <v>313</v>
      </c>
      <c r="M318" t="s">
        <v>648</v>
      </c>
      <c r="N318" t="s">
        <v>313</v>
      </c>
      <c r="O318" t="s">
        <v>313</v>
      </c>
      <c r="P318" t="s">
        <v>313</v>
      </c>
      <c r="Q318" t="s">
        <v>313</v>
      </c>
      <c r="R318" t="s">
        <v>313</v>
      </c>
      <c r="S318" t="s">
        <v>313</v>
      </c>
      <c r="T318" t="s">
        <v>313</v>
      </c>
      <c r="U318" t="s">
        <v>313</v>
      </c>
      <c r="V318" t="s">
        <v>313</v>
      </c>
      <c r="W318" t="s">
        <v>320</v>
      </c>
      <c r="X318" t="s">
        <v>347</v>
      </c>
      <c r="Y318" t="s">
        <v>313</v>
      </c>
      <c r="Z318" s="32">
        <v>46037</v>
      </c>
      <c r="AA318">
        <v>50000</v>
      </c>
      <c r="AB318">
        <v>2355</v>
      </c>
      <c r="AC318">
        <v>14</v>
      </c>
      <c r="AD318" t="s">
        <v>40</v>
      </c>
      <c r="AE318" s="32">
        <v>45987</v>
      </c>
      <c r="AF318" s="62">
        <v>0.49806712962962962</v>
      </c>
      <c r="AG318" t="s">
        <v>313</v>
      </c>
      <c r="AH318" t="s">
        <v>335</v>
      </c>
      <c r="AI318" s="32">
        <v>46001</v>
      </c>
      <c r="AJ318" s="62">
        <v>0.72103009259259254</v>
      </c>
      <c r="AK318" t="s">
        <v>474</v>
      </c>
      <c r="AL318" t="s">
        <v>313</v>
      </c>
      <c r="AM318" t="s">
        <v>313</v>
      </c>
      <c r="AN318" t="s">
        <v>1934</v>
      </c>
      <c r="AO318" t="s">
        <v>40</v>
      </c>
      <c r="AP318" t="s">
        <v>1934</v>
      </c>
      <c r="AQ318" t="s">
        <v>313</v>
      </c>
      <c r="AR318" s="32"/>
      <c r="AT318" t="s">
        <v>313</v>
      </c>
      <c r="AU318" t="s">
        <v>313</v>
      </c>
      <c r="AV318" t="s">
        <v>313</v>
      </c>
      <c r="AW318" t="s">
        <v>313</v>
      </c>
      <c r="AX318">
        <v>1</v>
      </c>
    </row>
    <row r="319" spans="1:50" x14ac:dyDescent="0.3">
      <c r="A319" t="s">
        <v>40</v>
      </c>
      <c r="B319">
        <v>707</v>
      </c>
      <c r="D319">
        <v>2898</v>
      </c>
      <c r="E319" t="s">
        <v>1935</v>
      </c>
      <c r="F319" t="s">
        <v>313</v>
      </c>
      <c r="G319" t="s">
        <v>1936</v>
      </c>
      <c r="I319" t="s">
        <v>313</v>
      </c>
      <c r="J319" t="s">
        <v>1937</v>
      </c>
      <c r="K319" t="s">
        <v>1938</v>
      </c>
      <c r="L319" t="s">
        <v>313</v>
      </c>
      <c r="M319" t="s">
        <v>648</v>
      </c>
      <c r="N319" t="s">
        <v>313</v>
      </c>
      <c r="O319" t="s">
        <v>313</v>
      </c>
      <c r="P319" t="s">
        <v>313</v>
      </c>
      <c r="Q319" t="s">
        <v>313</v>
      </c>
      <c r="R319" t="s">
        <v>313</v>
      </c>
      <c r="S319" t="s">
        <v>331</v>
      </c>
      <c r="T319" t="s">
        <v>313</v>
      </c>
      <c r="U319" t="s">
        <v>313</v>
      </c>
      <c r="V319" t="s">
        <v>1237</v>
      </c>
      <c r="W319" t="s">
        <v>320</v>
      </c>
      <c r="X319" t="s">
        <v>347</v>
      </c>
      <c r="Y319" t="s">
        <v>313</v>
      </c>
      <c r="Z319" s="32">
        <v>46053</v>
      </c>
      <c r="AA319">
        <v>14400</v>
      </c>
      <c r="AB319">
        <v>185328</v>
      </c>
      <c r="AC319">
        <v>47</v>
      </c>
      <c r="AD319" t="s">
        <v>40</v>
      </c>
      <c r="AE319" s="32">
        <v>45987</v>
      </c>
      <c r="AF319" s="62">
        <v>0.49944444444444447</v>
      </c>
      <c r="AG319" t="s">
        <v>313</v>
      </c>
      <c r="AH319" t="s">
        <v>335</v>
      </c>
      <c r="AI319" s="32">
        <v>46034</v>
      </c>
      <c r="AJ319" s="62">
        <v>0.93351851851851853</v>
      </c>
      <c r="AK319" t="s">
        <v>6114</v>
      </c>
      <c r="AL319" t="s">
        <v>313</v>
      </c>
      <c r="AM319" t="s">
        <v>313</v>
      </c>
      <c r="AN319" t="s">
        <v>1939</v>
      </c>
      <c r="AO319" t="s">
        <v>40</v>
      </c>
      <c r="AP319" t="s">
        <v>1939</v>
      </c>
      <c r="AQ319" t="s">
        <v>313</v>
      </c>
      <c r="AR319" s="32">
        <v>46034</v>
      </c>
      <c r="AT319" t="s">
        <v>313</v>
      </c>
      <c r="AU319" t="s">
        <v>313</v>
      </c>
      <c r="AV319" t="s">
        <v>313</v>
      </c>
      <c r="AW319" t="s">
        <v>313</v>
      </c>
      <c r="AX319">
        <v>1</v>
      </c>
    </row>
    <row r="320" spans="1:50" x14ac:dyDescent="0.3">
      <c r="A320" t="s">
        <v>40</v>
      </c>
      <c r="B320">
        <v>708</v>
      </c>
      <c r="D320">
        <v>2899</v>
      </c>
      <c r="E320" t="s">
        <v>313</v>
      </c>
      <c r="F320" t="s">
        <v>313</v>
      </c>
      <c r="G320" t="s">
        <v>1579</v>
      </c>
      <c r="I320" t="s">
        <v>313</v>
      </c>
      <c r="J320" t="s">
        <v>1940</v>
      </c>
      <c r="K320" t="s">
        <v>1339</v>
      </c>
      <c r="L320" t="s">
        <v>313</v>
      </c>
      <c r="M320" t="s">
        <v>648</v>
      </c>
      <c r="N320" t="s">
        <v>313</v>
      </c>
      <c r="O320" t="s">
        <v>313</v>
      </c>
      <c r="P320" t="s">
        <v>313</v>
      </c>
      <c r="Q320" t="s">
        <v>313</v>
      </c>
      <c r="R320" t="s">
        <v>313</v>
      </c>
      <c r="S320" t="s">
        <v>313</v>
      </c>
      <c r="T320" t="s">
        <v>313</v>
      </c>
      <c r="U320" t="s">
        <v>313</v>
      </c>
      <c r="V320" t="s">
        <v>313</v>
      </c>
      <c r="W320" t="s">
        <v>320</v>
      </c>
      <c r="X320" t="s">
        <v>356</v>
      </c>
      <c r="Y320" t="s">
        <v>313</v>
      </c>
      <c r="Z320" s="32"/>
      <c r="AC320">
        <v>12</v>
      </c>
      <c r="AD320" t="s">
        <v>40</v>
      </c>
      <c r="AE320" s="32">
        <v>45987</v>
      </c>
      <c r="AF320" s="62">
        <v>0.50092592592592589</v>
      </c>
      <c r="AG320" t="s">
        <v>313</v>
      </c>
      <c r="AH320" t="s">
        <v>358</v>
      </c>
      <c r="AI320" s="32">
        <v>45999</v>
      </c>
      <c r="AJ320" s="62">
        <v>0.57885416666666667</v>
      </c>
      <c r="AK320" t="s">
        <v>313</v>
      </c>
      <c r="AL320" t="s">
        <v>313</v>
      </c>
      <c r="AM320" t="s">
        <v>313</v>
      </c>
      <c r="AN320" t="s">
        <v>1941</v>
      </c>
      <c r="AO320" t="s">
        <v>40</v>
      </c>
      <c r="AP320" t="s">
        <v>1941</v>
      </c>
      <c r="AQ320" t="s">
        <v>313</v>
      </c>
      <c r="AR320" s="32"/>
      <c r="AT320" t="s">
        <v>313</v>
      </c>
      <c r="AU320" t="s">
        <v>313</v>
      </c>
      <c r="AV320" t="s">
        <v>313</v>
      </c>
      <c r="AW320" t="s">
        <v>313</v>
      </c>
      <c r="AX320">
        <v>1</v>
      </c>
    </row>
    <row r="321" spans="1:50" x14ac:dyDescent="0.3">
      <c r="A321" t="s">
        <v>40</v>
      </c>
      <c r="B321">
        <v>709</v>
      </c>
      <c r="D321">
        <v>2900</v>
      </c>
      <c r="E321" t="s">
        <v>313</v>
      </c>
      <c r="F321" t="s">
        <v>313</v>
      </c>
      <c r="G321" t="s">
        <v>1942</v>
      </c>
      <c r="I321" t="s">
        <v>313</v>
      </c>
      <c r="J321" t="s">
        <v>1338</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0.50186342592592592</v>
      </c>
      <c r="AG321" t="s">
        <v>313</v>
      </c>
      <c r="AH321" t="s">
        <v>358</v>
      </c>
      <c r="AI321" s="32">
        <v>45999</v>
      </c>
      <c r="AJ321" s="62">
        <v>0.59797453703703707</v>
      </c>
      <c r="AK321" t="s">
        <v>313</v>
      </c>
      <c r="AL321" t="s">
        <v>313</v>
      </c>
      <c r="AM321" t="s">
        <v>313</v>
      </c>
      <c r="AN321" t="s">
        <v>1943</v>
      </c>
      <c r="AO321" t="s">
        <v>40</v>
      </c>
      <c r="AP321" t="s">
        <v>1943</v>
      </c>
      <c r="AQ321" t="s">
        <v>313</v>
      </c>
      <c r="AR321" s="32"/>
      <c r="AT321" t="s">
        <v>313</v>
      </c>
      <c r="AU321" t="s">
        <v>313</v>
      </c>
      <c r="AV321" t="s">
        <v>313</v>
      </c>
      <c r="AW321" t="s">
        <v>313</v>
      </c>
      <c r="AX321">
        <v>1</v>
      </c>
    </row>
    <row r="322" spans="1:50" x14ac:dyDescent="0.3">
      <c r="A322" t="s">
        <v>20</v>
      </c>
      <c r="B322">
        <v>711</v>
      </c>
      <c r="D322">
        <v>2902</v>
      </c>
      <c r="E322" t="s">
        <v>1944</v>
      </c>
      <c r="F322" t="s">
        <v>313</v>
      </c>
      <c r="G322" t="s">
        <v>5546</v>
      </c>
      <c r="I322" t="s">
        <v>313</v>
      </c>
      <c r="J322" t="s">
        <v>5547</v>
      </c>
      <c r="K322" t="s">
        <v>1947</v>
      </c>
      <c r="L322" t="s">
        <v>313</v>
      </c>
      <c r="M322" t="s">
        <v>648</v>
      </c>
      <c r="N322" t="s">
        <v>313</v>
      </c>
      <c r="O322" t="s">
        <v>313</v>
      </c>
      <c r="P322" t="s">
        <v>313</v>
      </c>
      <c r="Q322" t="s">
        <v>313</v>
      </c>
      <c r="R322" t="s">
        <v>313</v>
      </c>
      <c r="S322" t="s">
        <v>313</v>
      </c>
      <c r="T322" t="s">
        <v>313</v>
      </c>
      <c r="U322" t="s">
        <v>313</v>
      </c>
      <c r="V322" t="s">
        <v>955</v>
      </c>
      <c r="W322" t="s">
        <v>320</v>
      </c>
      <c r="X322" t="s">
        <v>356</v>
      </c>
      <c r="Y322" t="s">
        <v>313</v>
      </c>
      <c r="Z322" s="32">
        <v>46062</v>
      </c>
      <c r="AA322">
        <v>235848</v>
      </c>
      <c r="AB322">
        <v>14256</v>
      </c>
      <c r="AC322">
        <v>65</v>
      </c>
      <c r="AD322" t="s">
        <v>20</v>
      </c>
      <c r="AE322" s="32">
        <v>45987</v>
      </c>
      <c r="AF322" s="62">
        <v>0.62859953703703708</v>
      </c>
      <c r="AG322" t="s">
        <v>313</v>
      </c>
      <c r="AH322" t="s">
        <v>335</v>
      </c>
      <c r="AI322" s="32">
        <v>46052</v>
      </c>
      <c r="AJ322" s="62">
        <v>0.65068287037037043</v>
      </c>
      <c r="AK322" t="s">
        <v>6114</v>
      </c>
      <c r="AL322" t="s">
        <v>5304</v>
      </c>
      <c r="AM322" t="s">
        <v>313</v>
      </c>
      <c r="AN322" t="s">
        <v>1794</v>
      </c>
      <c r="AO322" t="s">
        <v>20</v>
      </c>
      <c r="AP322" t="s">
        <v>1794</v>
      </c>
      <c r="AQ322" t="s">
        <v>313</v>
      </c>
      <c r="AR322" s="32">
        <v>46003</v>
      </c>
      <c r="AT322" t="s">
        <v>313</v>
      </c>
      <c r="AU322" t="s">
        <v>313</v>
      </c>
      <c r="AV322" t="s">
        <v>313</v>
      </c>
      <c r="AW322" t="s">
        <v>313</v>
      </c>
      <c r="AX322">
        <v>1</v>
      </c>
    </row>
    <row r="323" spans="1:50" x14ac:dyDescent="0.3">
      <c r="A323" t="s">
        <v>20</v>
      </c>
      <c r="B323">
        <v>714</v>
      </c>
      <c r="D323">
        <v>2910</v>
      </c>
      <c r="E323" t="s">
        <v>313</v>
      </c>
      <c r="F323" t="s">
        <v>313</v>
      </c>
      <c r="G323" t="s">
        <v>1948</v>
      </c>
      <c r="I323" t="s">
        <v>313</v>
      </c>
      <c r="J323" t="s">
        <v>1949</v>
      </c>
      <c r="K323" t="s">
        <v>1950</v>
      </c>
      <c r="L323" t="s">
        <v>313</v>
      </c>
      <c r="M323" t="s">
        <v>648</v>
      </c>
      <c r="N323" t="s">
        <v>313</v>
      </c>
      <c r="O323" t="s">
        <v>313</v>
      </c>
      <c r="P323" t="s">
        <v>313</v>
      </c>
      <c r="Q323" t="s">
        <v>313</v>
      </c>
      <c r="R323" t="s">
        <v>313</v>
      </c>
      <c r="S323" t="s">
        <v>313</v>
      </c>
      <c r="T323" t="s">
        <v>313</v>
      </c>
      <c r="U323" t="s">
        <v>313</v>
      </c>
      <c r="V323" t="s">
        <v>313</v>
      </c>
      <c r="W323" t="s">
        <v>320</v>
      </c>
      <c r="X323" t="s">
        <v>347</v>
      </c>
      <c r="Y323" t="s">
        <v>313</v>
      </c>
      <c r="Z323" s="32"/>
      <c r="AA323">
        <v>0</v>
      </c>
      <c r="AB323">
        <v>209</v>
      </c>
      <c r="AC323">
        <v>12</v>
      </c>
      <c r="AD323" t="s">
        <v>20</v>
      </c>
      <c r="AE323" s="32">
        <v>45989</v>
      </c>
      <c r="AF323" s="62">
        <v>0.60240740740740739</v>
      </c>
      <c r="AG323" t="s">
        <v>313</v>
      </c>
      <c r="AH323" t="s">
        <v>335</v>
      </c>
      <c r="AI323" s="32">
        <v>46001</v>
      </c>
      <c r="AJ323" s="62">
        <v>0.41670138888888891</v>
      </c>
      <c r="AK323" t="s">
        <v>398</v>
      </c>
      <c r="AL323" t="s">
        <v>5548</v>
      </c>
      <c r="AM323" t="s">
        <v>313</v>
      </c>
      <c r="AN323" t="s">
        <v>1864</v>
      </c>
      <c r="AO323" t="s">
        <v>313</v>
      </c>
      <c r="AP323" t="s">
        <v>1864</v>
      </c>
      <c r="AQ323" t="s">
        <v>313</v>
      </c>
      <c r="AR323" s="32"/>
      <c r="AT323" t="s">
        <v>313</v>
      </c>
      <c r="AU323" t="s">
        <v>313</v>
      </c>
      <c r="AV323" t="s">
        <v>313</v>
      </c>
      <c r="AW323" t="s">
        <v>313</v>
      </c>
      <c r="AX323">
        <v>1</v>
      </c>
    </row>
    <row r="324" spans="1:50" x14ac:dyDescent="0.3">
      <c r="A324" t="s">
        <v>40</v>
      </c>
      <c r="B324">
        <v>717</v>
      </c>
      <c r="D324">
        <v>2945</v>
      </c>
      <c r="E324" t="s">
        <v>3492</v>
      </c>
      <c r="F324" t="s">
        <v>313</v>
      </c>
      <c r="G324" t="s">
        <v>1952</v>
      </c>
      <c r="I324" t="s">
        <v>313</v>
      </c>
      <c r="J324" t="s">
        <v>1953</v>
      </c>
      <c r="K324" t="s">
        <v>1954</v>
      </c>
      <c r="L324" t="s">
        <v>313</v>
      </c>
      <c r="M324" t="s">
        <v>1955</v>
      </c>
      <c r="N324" t="s">
        <v>313</v>
      </c>
      <c r="O324" t="s">
        <v>313</v>
      </c>
      <c r="P324" t="s">
        <v>313</v>
      </c>
      <c r="Q324" t="s">
        <v>463</v>
      </c>
      <c r="R324" t="s">
        <v>313</v>
      </c>
      <c r="S324" t="s">
        <v>354</v>
      </c>
      <c r="T324" t="s">
        <v>313</v>
      </c>
      <c r="U324" t="s">
        <v>313</v>
      </c>
      <c r="V324" t="s">
        <v>1251</v>
      </c>
      <c r="W324" t="s">
        <v>320</v>
      </c>
      <c r="X324" t="s">
        <v>333</v>
      </c>
      <c r="Y324" t="s">
        <v>313</v>
      </c>
      <c r="Z324" s="32">
        <v>46053</v>
      </c>
      <c r="AC324">
        <v>68</v>
      </c>
      <c r="AD324" t="s">
        <v>40</v>
      </c>
      <c r="AE324" s="32">
        <v>45992</v>
      </c>
      <c r="AF324" s="62">
        <v>0.65984953703703708</v>
      </c>
      <c r="AG324" t="s">
        <v>313</v>
      </c>
      <c r="AH324" t="s">
        <v>335</v>
      </c>
      <c r="AI324" s="32">
        <v>46060</v>
      </c>
      <c r="AJ324" s="62">
        <v>0.34912037037037036</v>
      </c>
      <c r="AK324" t="s">
        <v>398</v>
      </c>
      <c r="AL324" t="s">
        <v>313</v>
      </c>
      <c r="AM324" t="s">
        <v>313</v>
      </c>
      <c r="AN324" t="s">
        <v>1956</v>
      </c>
      <c r="AO324" t="s">
        <v>40</v>
      </c>
      <c r="AP324" t="s">
        <v>1957</v>
      </c>
      <c r="AQ324" t="s">
        <v>313</v>
      </c>
      <c r="AR324" s="32">
        <v>46045</v>
      </c>
      <c r="AS324">
        <v>30</v>
      </c>
      <c r="AT324" t="s">
        <v>313</v>
      </c>
      <c r="AU324" t="s">
        <v>313</v>
      </c>
      <c r="AV324" t="s">
        <v>313</v>
      </c>
      <c r="AW324" t="s">
        <v>313</v>
      </c>
      <c r="AX324">
        <v>1</v>
      </c>
    </row>
    <row r="325" spans="1:50" x14ac:dyDescent="0.3">
      <c r="A325" t="s">
        <v>40</v>
      </c>
      <c r="B325">
        <v>718</v>
      </c>
      <c r="D325">
        <v>2913</v>
      </c>
      <c r="E325" t="s">
        <v>3493</v>
      </c>
      <c r="F325" t="s">
        <v>313</v>
      </c>
      <c r="G325" t="s">
        <v>1958</v>
      </c>
      <c r="I325" t="s">
        <v>313</v>
      </c>
      <c r="J325" t="s">
        <v>1959</v>
      </c>
      <c r="K325" t="s">
        <v>1960</v>
      </c>
      <c r="L325" t="s">
        <v>313</v>
      </c>
      <c r="M325" t="s">
        <v>1961</v>
      </c>
      <c r="N325" t="s">
        <v>313</v>
      </c>
      <c r="O325" t="s">
        <v>313</v>
      </c>
      <c r="P325" t="s">
        <v>313</v>
      </c>
      <c r="Q325" t="s">
        <v>1962</v>
      </c>
      <c r="R325" t="s">
        <v>313</v>
      </c>
      <c r="S325" t="s">
        <v>354</v>
      </c>
      <c r="T325" t="s">
        <v>313</v>
      </c>
      <c r="U325" t="s">
        <v>313</v>
      </c>
      <c r="V325" t="s">
        <v>5545</v>
      </c>
      <c r="W325" t="s">
        <v>320</v>
      </c>
      <c r="X325" t="s">
        <v>437</v>
      </c>
      <c r="Y325" t="s">
        <v>313</v>
      </c>
      <c r="Z325" s="32">
        <v>46142</v>
      </c>
      <c r="AC325">
        <v>161</v>
      </c>
      <c r="AD325" t="s">
        <v>40</v>
      </c>
      <c r="AE325" s="32">
        <v>45992</v>
      </c>
      <c r="AF325" s="62">
        <v>0.68266203703703698</v>
      </c>
      <c r="AG325" t="s">
        <v>313</v>
      </c>
      <c r="AH325" t="s">
        <v>335</v>
      </c>
      <c r="AI325" s="32">
        <v>46153</v>
      </c>
      <c r="AJ325" s="62">
        <v>0.49701388888888887</v>
      </c>
      <c r="AK325" t="s">
        <v>6114</v>
      </c>
      <c r="AL325" t="s">
        <v>313</v>
      </c>
      <c r="AM325" t="s">
        <v>313</v>
      </c>
      <c r="AN325" t="s">
        <v>1963</v>
      </c>
      <c r="AO325" t="s">
        <v>40</v>
      </c>
      <c r="AP325" t="s">
        <v>1957</v>
      </c>
      <c r="AQ325" t="s">
        <v>313</v>
      </c>
      <c r="AR325" s="32">
        <v>46122</v>
      </c>
      <c r="AS325">
        <v>30</v>
      </c>
      <c r="AT325" t="s">
        <v>313</v>
      </c>
      <c r="AU325" t="s">
        <v>313</v>
      </c>
      <c r="AV325" t="s">
        <v>313</v>
      </c>
      <c r="AW325" t="s">
        <v>313</v>
      </c>
      <c r="AX325">
        <v>1</v>
      </c>
    </row>
    <row r="326" spans="1:50" x14ac:dyDescent="0.3">
      <c r="A326" t="s">
        <v>40</v>
      </c>
      <c r="B326">
        <v>719</v>
      </c>
      <c r="D326">
        <v>2904</v>
      </c>
      <c r="E326" t="s">
        <v>4911</v>
      </c>
      <c r="F326" t="s">
        <v>313</v>
      </c>
      <c r="G326" t="s">
        <v>1964</v>
      </c>
      <c r="H326">
        <v>3674537000125</v>
      </c>
      <c r="I326" t="s">
        <v>313</v>
      </c>
      <c r="J326" t="s">
        <v>1965</v>
      </c>
      <c r="K326" t="s">
        <v>1966</v>
      </c>
      <c r="L326" t="s">
        <v>313</v>
      </c>
      <c r="M326" t="s">
        <v>1967</v>
      </c>
      <c r="N326" t="s">
        <v>313</v>
      </c>
      <c r="O326" t="s">
        <v>313</v>
      </c>
      <c r="P326" t="s">
        <v>313</v>
      </c>
      <c r="Q326" t="s">
        <v>463</v>
      </c>
      <c r="R326" t="s">
        <v>313</v>
      </c>
      <c r="S326" t="s">
        <v>354</v>
      </c>
      <c r="T326" t="s">
        <v>313</v>
      </c>
      <c r="U326" t="s">
        <v>313</v>
      </c>
      <c r="V326" t="s">
        <v>5549</v>
      </c>
      <c r="W326" t="s">
        <v>320</v>
      </c>
      <c r="X326" t="s">
        <v>347</v>
      </c>
      <c r="Y326" t="s">
        <v>313</v>
      </c>
      <c r="Z326" s="32">
        <v>46112</v>
      </c>
      <c r="AA326">
        <v>104490</v>
      </c>
      <c r="AB326">
        <v>111957</v>
      </c>
      <c r="AC326">
        <v>130</v>
      </c>
      <c r="AD326" t="s">
        <v>40</v>
      </c>
      <c r="AE326" s="32">
        <v>45992</v>
      </c>
      <c r="AF326" s="62">
        <v>0.69298611111111108</v>
      </c>
      <c r="AG326" t="s">
        <v>313</v>
      </c>
      <c r="AH326" t="s">
        <v>335</v>
      </c>
      <c r="AI326" s="32">
        <v>46122</v>
      </c>
      <c r="AJ326" s="62">
        <v>0.66306712962962966</v>
      </c>
      <c r="AK326" t="s">
        <v>6114</v>
      </c>
      <c r="AL326" t="s">
        <v>313</v>
      </c>
      <c r="AM326" t="s">
        <v>313</v>
      </c>
      <c r="AN326" t="s">
        <v>1963</v>
      </c>
      <c r="AO326" t="s">
        <v>40</v>
      </c>
      <c r="AP326" t="s">
        <v>1968</v>
      </c>
      <c r="AQ326" t="s">
        <v>313</v>
      </c>
      <c r="AR326" s="32">
        <v>46101</v>
      </c>
      <c r="AS326">
        <v>30</v>
      </c>
      <c r="AT326" t="s">
        <v>3495</v>
      </c>
      <c r="AU326" t="s">
        <v>3496</v>
      </c>
      <c r="AV326" t="s">
        <v>3497</v>
      </c>
      <c r="AW326" t="s">
        <v>3498</v>
      </c>
      <c r="AX326">
        <v>1</v>
      </c>
    </row>
    <row r="327" spans="1:50" x14ac:dyDescent="0.3">
      <c r="A327" t="s">
        <v>40</v>
      </c>
      <c r="B327">
        <v>725</v>
      </c>
      <c r="D327">
        <v>2970</v>
      </c>
      <c r="E327" t="s">
        <v>5550</v>
      </c>
      <c r="F327" t="s">
        <v>313</v>
      </c>
      <c r="G327" t="s">
        <v>1969</v>
      </c>
      <c r="I327" t="s">
        <v>313</v>
      </c>
      <c r="J327" t="s">
        <v>1970</v>
      </c>
      <c r="K327" t="s">
        <v>1971</v>
      </c>
      <c r="L327" t="s">
        <v>313</v>
      </c>
      <c r="M327" t="s">
        <v>648</v>
      </c>
      <c r="N327" t="s">
        <v>313</v>
      </c>
      <c r="O327" t="s">
        <v>313</v>
      </c>
      <c r="P327" t="s">
        <v>313</v>
      </c>
      <c r="Q327" t="s">
        <v>313</v>
      </c>
      <c r="R327" t="s">
        <v>313</v>
      </c>
      <c r="S327" t="s">
        <v>313</v>
      </c>
      <c r="T327" t="s">
        <v>313</v>
      </c>
      <c r="U327" t="s">
        <v>313</v>
      </c>
      <c r="V327" t="s">
        <v>5485</v>
      </c>
      <c r="W327" t="s">
        <v>320</v>
      </c>
      <c r="X327" t="s">
        <v>347</v>
      </c>
      <c r="Y327" t="s">
        <v>313</v>
      </c>
      <c r="Z327" s="32">
        <v>46112</v>
      </c>
      <c r="AA327">
        <v>315000</v>
      </c>
      <c r="AB327">
        <v>32575</v>
      </c>
      <c r="AC327">
        <v>37</v>
      </c>
      <c r="AD327" t="s">
        <v>40</v>
      </c>
      <c r="AE327" s="32">
        <v>45999</v>
      </c>
      <c r="AF327" s="62">
        <v>0.5826041666666667</v>
      </c>
      <c r="AG327" t="s">
        <v>313</v>
      </c>
      <c r="AH327" t="s">
        <v>335</v>
      </c>
      <c r="AI327" s="32">
        <v>46036</v>
      </c>
      <c r="AJ327" s="62">
        <v>0.7865509259259259</v>
      </c>
      <c r="AK327" t="s">
        <v>6116</v>
      </c>
      <c r="AL327" t="s">
        <v>5551</v>
      </c>
      <c r="AM327" t="s">
        <v>313</v>
      </c>
      <c r="AN327" t="s">
        <v>1963</v>
      </c>
      <c r="AO327" t="s">
        <v>40</v>
      </c>
      <c r="AP327" t="s">
        <v>1963</v>
      </c>
      <c r="AQ327" t="s">
        <v>313</v>
      </c>
      <c r="AR327" s="32">
        <v>46031</v>
      </c>
      <c r="AT327" t="s">
        <v>313</v>
      </c>
      <c r="AU327" t="s">
        <v>313</v>
      </c>
      <c r="AV327" t="s">
        <v>313</v>
      </c>
      <c r="AW327" t="s">
        <v>313</v>
      </c>
      <c r="AX327">
        <v>1</v>
      </c>
    </row>
    <row r="328" spans="1:50" x14ac:dyDescent="0.3">
      <c r="A328" t="s">
        <v>40</v>
      </c>
      <c r="B328">
        <v>726</v>
      </c>
      <c r="D328">
        <v>2971</v>
      </c>
      <c r="E328" t="s">
        <v>313</v>
      </c>
      <c r="F328" t="s">
        <v>313</v>
      </c>
      <c r="G328" t="s">
        <v>1972</v>
      </c>
      <c r="I328" t="s">
        <v>313</v>
      </c>
      <c r="J328" t="s">
        <v>1508</v>
      </c>
      <c r="K328" t="s">
        <v>1509</v>
      </c>
      <c r="L328" t="s">
        <v>313</v>
      </c>
      <c r="M328" t="s">
        <v>648</v>
      </c>
      <c r="N328" t="s">
        <v>313</v>
      </c>
      <c r="O328" t="s">
        <v>313</v>
      </c>
      <c r="P328" t="s">
        <v>313</v>
      </c>
      <c r="Q328" t="s">
        <v>313</v>
      </c>
      <c r="R328" t="s">
        <v>313</v>
      </c>
      <c r="S328" t="s">
        <v>313</v>
      </c>
      <c r="T328" t="s">
        <v>313</v>
      </c>
      <c r="U328" t="s">
        <v>313</v>
      </c>
      <c r="V328" t="s">
        <v>313</v>
      </c>
      <c r="W328" t="s">
        <v>320</v>
      </c>
      <c r="X328" t="s">
        <v>356</v>
      </c>
      <c r="Y328" t="s">
        <v>313</v>
      </c>
      <c r="Z328" s="32"/>
      <c r="AA328">
        <v>0</v>
      </c>
      <c r="AB328">
        <v>57024</v>
      </c>
      <c r="AC328">
        <v>0</v>
      </c>
      <c r="AD328" t="s">
        <v>40</v>
      </c>
      <c r="AE328" s="32">
        <v>45999</v>
      </c>
      <c r="AF328" s="62">
        <v>0.58803240740740736</v>
      </c>
      <c r="AG328" t="s">
        <v>313</v>
      </c>
      <c r="AH328" t="s">
        <v>358</v>
      </c>
      <c r="AI328" s="32">
        <v>45999</v>
      </c>
      <c r="AJ328" s="62">
        <v>0.58959490740740739</v>
      </c>
      <c r="AK328" t="s">
        <v>313</v>
      </c>
      <c r="AL328" t="s">
        <v>313</v>
      </c>
      <c r="AM328" t="s">
        <v>313</v>
      </c>
      <c r="AN328" t="s">
        <v>1957</v>
      </c>
      <c r="AO328" t="s">
        <v>40</v>
      </c>
      <c r="AP328" t="s">
        <v>1957</v>
      </c>
      <c r="AQ328" t="s">
        <v>313</v>
      </c>
      <c r="AR328" s="32"/>
      <c r="AT328" t="s">
        <v>313</v>
      </c>
      <c r="AU328" t="s">
        <v>313</v>
      </c>
      <c r="AV328" t="s">
        <v>313</v>
      </c>
      <c r="AW328" t="s">
        <v>313</v>
      </c>
      <c r="AX328">
        <v>1</v>
      </c>
    </row>
    <row r="329" spans="1:50" x14ac:dyDescent="0.3">
      <c r="A329" t="s">
        <v>40</v>
      </c>
      <c r="B329">
        <v>727</v>
      </c>
      <c r="D329">
        <v>2969</v>
      </c>
      <c r="E329" t="s">
        <v>3501</v>
      </c>
      <c r="F329" t="s">
        <v>313</v>
      </c>
      <c r="G329" t="s">
        <v>5552</v>
      </c>
      <c r="I329" t="s">
        <v>313</v>
      </c>
      <c r="J329" t="s">
        <v>1974</v>
      </c>
      <c r="K329" t="s">
        <v>1975</v>
      </c>
      <c r="L329" t="s">
        <v>313</v>
      </c>
      <c r="M329" t="s">
        <v>1976</v>
      </c>
      <c r="N329" t="s">
        <v>313</v>
      </c>
      <c r="O329" t="s">
        <v>313</v>
      </c>
      <c r="P329" t="s">
        <v>313</v>
      </c>
      <c r="Q329" t="s">
        <v>1977</v>
      </c>
      <c r="R329" t="s">
        <v>313</v>
      </c>
      <c r="S329" t="s">
        <v>354</v>
      </c>
      <c r="T329" t="s">
        <v>313</v>
      </c>
      <c r="U329" t="s">
        <v>313</v>
      </c>
      <c r="V329" t="s">
        <v>5544</v>
      </c>
      <c r="W329" t="s">
        <v>320</v>
      </c>
      <c r="X329" t="s">
        <v>347</v>
      </c>
      <c r="Y329" t="s">
        <v>313</v>
      </c>
      <c r="Z329" s="32">
        <v>46053</v>
      </c>
      <c r="AA329">
        <v>47200</v>
      </c>
      <c r="AB329">
        <v>22981</v>
      </c>
      <c r="AC329">
        <v>60</v>
      </c>
      <c r="AD329" t="s">
        <v>40</v>
      </c>
      <c r="AE329" s="32">
        <v>46000</v>
      </c>
      <c r="AF329" s="62">
        <v>0.59325231481481477</v>
      </c>
      <c r="AG329" t="s">
        <v>313</v>
      </c>
      <c r="AH329" t="s">
        <v>335</v>
      </c>
      <c r="AI329" s="32">
        <v>46060</v>
      </c>
      <c r="AJ329" s="62">
        <v>0.37217592592592591</v>
      </c>
      <c r="AK329" t="s">
        <v>398</v>
      </c>
      <c r="AL329" t="s">
        <v>3502</v>
      </c>
      <c r="AM329" t="s">
        <v>313</v>
      </c>
      <c r="AN329" t="s">
        <v>1978</v>
      </c>
      <c r="AO329" t="s">
        <v>40</v>
      </c>
      <c r="AP329" t="s">
        <v>1978</v>
      </c>
      <c r="AQ329" t="s">
        <v>313</v>
      </c>
      <c r="AR329" s="32">
        <v>46060</v>
      </c>
      <c r="AS329">
        <v>30</v>
      </c>
      <c r="AT329" t="s">
        <v>313</v>
      </c>
      <c r="AU329" t="s">
        <v>313</v>
      </c>
      <c r="AV329" t="s">
        <v>313</v>
      </c>
      <c r="AW329" t="s">
        <v>313</v>
      </c>
      <c r="AX329">
        <v>1</v>
      </c>
    </row>
    <row r="330" spans="1:50" x14ac:dyDescent="0.3">
      <c r="A330" t="s">
        <v>40</v>
      </c>
      <c r="B330">
        <v>728</v>
      </c>
      <c r="D330">
        <v>2973</v>
      </c>
      <c r="E330" t="s">
        <v>4912</v>
      </c>
      <c r="F330" t="s">
        <v>313</v>
      </c>
      <c r="G330" t="s">
        <v>1979</v>
      </c>
      <c r="H330">
        <v>3674537000125</v>
      </c>
      <c r="I330" t="s">
        <v>313</v>
      </c>
      <c r="J330" t="s">
        <v>3602</v>
      </c>
      <c r="K330" t="s">
        <v>1981</v>
      </c>
      <c r="L330" t="s">
        <v>313</v>
      </c>
      <c r="M330" t="s">
        <v>1982</v>
      </c>
      <c r="N330" t="s">
        <v>313</v>
      </c>
      <c r="O330" t="s">
        <v>313</v>
      </c>
      <c r="P330" t="s">
        <v>313</v>
      </c>
      <c r="Q330" t="s">
        <v>1983</v>
      </c>
      <c r="R330" t="s">
        <v>330</v>
      </c>
      <c r="S330" t="s">
        <v>331</v>
      </c>
      <c r="T330" t="s">
        <v>313</v>
      </c>
      <c r="U330" t="s">
        <v>313</v>
      </c>
      <c r="V330" t="s">
        <v>955</v>
      </c>
      <c r="W330" t="s">
        <v>320</v>
      </c>
      <c r="X330" t="s">
        <v>347</v>
      </c>
      <c r="Y330" t="s">
        <v>313</v>
      </c>
      <c r="Z330" s="32">
        <v>46112</v>
      </c>
      <c r="AA330">
        <v>1700</v>
      </c>
      <c r="AB330">
        <v>13100</v>
      </c>
      <c r="AC330">
        <v>121</v>
      </c>
      <c r="AD330" t="s">
        <v>40</v>
      </c>
      <c r="AE330" s="32">
        <v>46001</v>
      </c>
      <c r="AF330" s="62">
        <v>0.73172453703703699</v>
      </c>
      <c r="AG330" t="s">
        <v>313</v>
      </c>
      <c r="AH330" t="s">
        <v>335</v>
      </c>
      <c r="AI330" s="32">
        <v>46122</v>
      </c>
      <c r="AJ330" s="62">
        <v>0.66342592592592597</v>
      </c>
      <c r="AK330" t="s">
        <v>6114</v>
      </c>
      <c r="AL330" t="s">
        <v>313</v>
      </c>
      <c r="AM330" t="s">
        <v>313</v>
      </c>
      <c r="AN330" t="s">
        <v>1978</v>
      </c>
      <c r="AO330" t="s">
        <v>40</v>
      </c>
      <c r="AP330" t="s">
        <v>1978</v>
      </c>
      <c r="AQ330" t="s">
        <v>313</v>
      </c>
      <c r="AR330" s="32">
        <v>46101</v>
      </c>
      <c r="AS330">
        <v>30</v>
      </c>
      <c r="AT330" t="s">
        <v>3466</v>
      </c>
      <c r="AU330" t="s">
        <v>138</v>
      </c>
      <c r="AV330" t="s">
        <v>3504</v>
      </c>
      <c r="AW330" t="s">
        <v>3505</v>
      </c>
      <c r="AX330">
        <v>1</v>
      </c>
    </row>
    <row r="331" spans="1:50" x14ac:dyDescent="0.3">
      <c r="A331" t="s">
        <v>40</v>
      </c>
      <c r="B331">
        <v>729</v>
      </c>
      <c r="D331">
        <v>2972</v>
      </c>
      <c r="E331" t="s">
        <v>3506</v>
      </c>
      <c r="F331" t="s">
        <v>313</v>
      </c>
      <c r="G331" t="s">
        <v>5553</v>
      </c>
      <c r="I331" t="s">
        <v>313</v>
      </c>
      <c r="J331" t="s">
        <v>5554</v>
      </c>
      <c r="K331" t="s">
        <v>1986</v>
      </c>
      <c r="L331" t="s">
        <v>313</v>
      </c>
      <c r="M331" t="s">
        <v>1987</v>
      </c>
      <c r="N331" t="s">
        <v>313</v>
      </c>
      <c r="O331" t="s">
        <v>313</v>
      </c>
      <c r="P331" t="s">
        <v>313</v>
      </c>
      <c r="Q331" t="s">
        <v>1988</v>
      </c>
      <c r="R331" t="s">
        <v>313</v>
      </c>
      <c r="S331" t="s">
        <v>354</v>
      </c>
      <c r="T331" t="s">
        <v>313</v>
      </c>
      <c r="U331" t="s">
        <v>313</v>
      </c>
      <c r="V331" t="s">
        <v>5544</v>
      </c>
      <c r="W331" t="s">
        <v>320</v>
      </c>
      <c r="X331" t="s">
        <v>333</v>
      </c>
      <c r="Y331" t="s">
        <v>313</v>
      </c>
      <c r="Z331" s="32">
        <v>46053</v>
      </c>
      <c r="AC331">
        <v>59</v>
      </c>
      <c r="AD331" t="s">
        <v>40</v>
      </c>
      <c r="AE331" s="32">
        <v>46001</v>
      </c>
      <c r="AF331" s="62">
        <v>0.95519675925925929</v>
      </c>
      <c r="AG331" t="s">
        <v>313</v>
      </c>
      <c r="AH331" t="s">
        <v>335</v>
      </c>
      <c r="AI331" s="32">
        <v>46060</v>
      </c>
      <c r="AJ331" s="62">
        <v>0.3478472222222222</v>
      </c>
      <c r="AK331" t="s">
        <v>6114</v>
      </c>
      <c r="AL331" t="s">
        <v>3507</v>
      </c>
      <c r="AM331" t="s">
        <v>313</v>
      </c>
      <c r="AN331" t="s">
        <v>1989</v>
      </c>
      <c r="AO331" t="s">
        <v>40</v>
      </c>
      <c r="AP331" t="s">
        <v>1989</v>
      </c>
      <c r="AQ331" t="s">
        <v>313</v>
      </c>
      <c r="AR331" s="32">
        <v>46059</v>
      </c>
      <c r="AS331">
        <v>30</v>
      </c>
      <c r="AT331" t="s">
        <v>313</v>
      </c>
      <c r="AU331" t="s">
        <v>313</v>
      </c>
      <c r="AV331" t="s">
        <v>313</v>
      </c>
      <c r="AW331" t="s">
        <v>313</v>
      </c>
      <c r="AX331">
        <v>1</v>
      </c>
    </row>
    <row r="332" spans="1:50" x14ac:dyDescent="0.3">
      <c r="A332" t="s">
        <v>20</v>
      </c>
      <c r="B332">
        <v>730</v>
      </c>
      <c r="D332">
        <v>2977</v>
      </c>
      <c r="E332" t="s">
        <v>5967</v>
      </c>
      <c r="F332" t="s">
        <v>1990</v>
      </c>
      <c r="G332" t="s">
        <v>1991</v>
      </c>
      <c r="H332">
        <v>50828915000168</v>
      </c>
      <c r="I332" t="s">
        <v>313</v>
      </c>
      <c r="J332" t="s">
        <v>1990</v>
      </c>
      <c r="K332" t="s">
        <v>1065</v>
      </c>
      <c r="L332" t="s">
        <v>313</v>
      </c>
      <c r="M332" t="s">
        <v>1066</v>
      </c>
      <c r="N332" t="s">
        <v>313</v>
      </c>
      <c r="O332" t="s">
        <v>313</v>
      </c>
      <c r="P332" t="s">
        <v>313</v>
      </c>
      <c r="Q332" t="s">
        <v>631</v>
      </c>
      <c r="R332" t="s">
        <v>330</v>
      </c>
      <c r="S332" t="s">
        <v>345</v>
      </c>
      <c r="T332" t="s">
        <v>313</v>
      </c>
      <c r="U332" t="s">
        <v>313</v>
      </c>
      <c r="V332" t="s">
        <v>1992</v>
      </c>
      <c r="W332" t="s">
        <v>320</v>
      </c>
      <c r="X332" t="s">
        <v>347</v>
      </c>
      <c r="Y332" t="s">
        <v>313</v>
      </c>
      <c r="Z332" s="32">
        <v>46081</v>
      </c>
      <c r="AA332">
        <v>44000</v>
      </c>
      <c r="AB332">
        <v>13781</v>
      </c>
      <c r="AC332">
        <v>134</v>
      </c>
      <c r="AD332" t="s">
        <v>20</v>
      </c>
      <c r="AE332" s="32">
        <v>46002</v>
      </c>
      <c r="AF332" s="62">
        <v>0.42090277777777779</v>
      </c>
      <c r="AG332" t="s">
        <v>313</v>
      </c>
      <c r="AH332" t="s">
        <v>335</v>
      </c>
      <c r="AI332" s="32">
        <v>46136</v>
      </c>
      <c r="AJ332" s="62">
        <v>0.39181712962962961</v>
      </c>
      <c r="AK332" t="s">
        <v>6114</v>
      </c>
      <c r="AL332" t="s">
        <v>5968</v>
      </c>
      <c r="AM332" t="s">
        <v>313</v>
      </c>
      <c r="AN332" t="s">
        <v>3509</v>
      </c>
      <c r="AO332" t="s">
        <v>20</v>
      </c>
      <c r="AP332" t="s">
        <v>2058</v>
      </c>
      <c r="AQ332" t="s">
        <v>3509</v>
      </c>
      <c r="AR332" s="32">
        <v>46136</v>
      </c>
      <c r="AS332">
        <v>50</v>
      </c>
      <c r="AT332" t="s">
        <v>313</v>
      </c>
      <c r="AU332" t="s">
        <v>313</v>
      </c>
      <c r="AV332" t="s">
        <v>313</v>
      </c>
      <c r="AW332" t="s">
        <v>313</v>
      </c>
      <c r="AX332">
        <v>1</v>
      </c>
    </row>
    <row r="333" spans="1:50" x14ac:dyDescent="0.3">
      <c r="A333" t="s">
        <v>20</v>
      </c>
      <c r="B333">
        <v>731</v>
      </c>
      <c r="D333">
        <v>2980</v>
      </c>
      <c r="E333" t="s">
        <v>313</v>
      </c>
      <c r="F333" t="s">
        <v>313</v>
      </c>
      <c r="G333" t="s">
        <v>5556</v>
      </c>
      <c r="I333" t="s">
        <v>313</v>
      </c>
      <c r="J333" t="s">
        <v>5557</v>
      </c>
      <c r="K333" t="s">
        <v>1997</v>
      </c>
      <c r="L333" t="s">
        <v>313</v>
      </c>
      <c r="M333" t="s">
        <v>1066</v>
      </c>
      <c r="N333" t="s">
        <v>313</v>
      </c>
      <c r="O333" t="s">
        <v>313</v>
      </c>
      <c r="P333" t="s">
        <v>313</v>
      </c>
      <c r="Q333" t="s">
        <v>313</v>
      </c>
      <c r="R333" t="s">
        <v>313</v>
      </c>
      <c r="S333" t="s">
        <v>313</v>
      </c>
      <c r="T333" t="s">
        <v>313</v>
      </c>
      <c r="U333" t="s">
        <v>313</v>
      </c>
      <c r="V333" t="s">
        <v>955</v>
      </c>
      <c r="W333" t="s">
        <v>320</v>
      </c>
      <c r="X333" t="s">
        <v>347</v>
      </c>
      <c r="Y333" t="s">
        <v>313</v>
      </c>
      <c r="Z333" s="32">
        <v>46053</v>
      </c>
      <c r="AA333">
        <v>8000</v>
      </c>
      <c r="AB333">
        <v>19642</v>
      </c>
      <c r="AC333">
        <v>49</v>
      </c>
      <c r="AD333" t="s">
        <v>20</v>
      </c>
      <c r="AE333" s="32">
        <v>46002</v>
      </c>
      <c r="AF333" s="62">
        <v>0.43156250000000002</v>
      </c>
      <c r="AG333" t="s">
        <v>313</v>
      </c>
      <c r="AH333" t="s">
        <v>335</v>
      </c>
      <c r="AI333" s="32">
        <v>46051</v>
      </c>
      <c r="AJ333" s="62">
        <v>0.6605092592592593</v>
      </c>
      <c r="AK333" t="s">
        <v>398</v>
      </c>
      <c r="AL333" t="s">
        <v>5558</v>
      </c>
      <c r="AM333" t="s">
        <v>313</v>
      </c>
      <c r="AN333" t="s">
        <v>1993</v>
      </c>
      <c r="AO333" t="s">
        <v>313</v>
      </c>
      <c r="AP333" t="s">
        <v>1994</v>
      </c>
      <c r="AQ333" t="s">
        <v>313</v>
      </c>
      <c r="AR333" s="32">
        <v>46031</v>
      </c>
      <c r="AT333" t="s">
        <v>313</v>
      </c>
      <c r="AU333" t="s">
        <v>313</v>
      </c>
      <c r="AV333" t="s">
        <v>313</v>
      </c>
      <c r="AW333" t="s">
        <v>313</v>
      </c>
      <c r="AX333">
        <v>1</v>
      </c>
    </row>
    <row r="334" spans="1:50" x14ac:dyDescent="0.3">
      <c r="A334" t="s">
        <v>20</v>
      </c>
      <c r="B334">
        <v>732</v>
      </c>
      <c r="D334">
        <v>2981</v>
      </c>
      <c r="E334" t="s">
        <v>5555</v>
      </c>
      <c r="F334" t="s">
        <v>313</v>
      </c>
      <c r="G334" t="s">
        <v>5559</v>
      </c>
      <c r="I334" t="s">
        <v>313</v>
      </c>
      <c r="J334" t="s">
        <v>5560</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46081</v>
      </c>
      <c r="AA334">
        <v>1600</v>
      </c>
      <c r="AB334">
        <v>34428</v>
      </c>
      <c r="AC334">
        <v>134</v>
      </c>
      <c r="AD334" t="s">
        <v>20</v>
      </c>
      <c r="AE334" s="32">
        <v>46002</v>
      </c>
      <c r="AF334" s="62">
        <v>0.43273148148148149</v>
      </c>
      <c r="AG334" t="s">
        <v>313</v>
      </c>
      <c r="AH334" t="s">
        <v>335</v>
      </c>
      <c r="AI334" s="32">
        <v>46136</v>
      </c>
      <c r="AJ334" s="62">
        <v>0.39952546296296299</v>
      </c>
      <c r="AK334" t="s">
        <v>6114</v>
      </c>
      <c r="AL334" t="s">
        <v>5968</v>
      </c>
      <c r="AM334" t="s">
        <v>313</v>
      </c>
      <c r="AN334" t="s">
        <v>3509</v>
      </c>
      <c r="AO334" t="s">
        <v>20</v>
      </c>
      <c r="AP334" t="s">
        <v>2058</v>
      </c>
      <c r="AQ334" t="s">
        <v>3509</v>
      </c>
      <c r="AR334" s="32">
        <v>46136</v>
      </c>
      <c r="AS334">
        <v>50</v>
      </c>
      <c r="AT334" t="s">
        <v>313</v>
      </c>
      <c r="AU334" t="s">
        <v>313</v>
      </c>
      <c r="AV334" t="s">
        <v>313</v>
      </c>
      <c r="AW334" t="s">
        <v>313</v>
      </c>
      <c r="AX334">
        <v>1</v>
      </c>
    </row>
    <row r="335" spans="1:50" x14ac:dyDescent="0.3">
      <c r="A335" t="s">
        <v>20</v>
      </c>
      <c r="B335">
        <v>733</v>
      </c>
      <c r="D335">
        <v>2982</v>
      </c>
      <c r="E335" t="s">
        <v>313</v>
      </c>
      <c r="F335" t="s">
        <v>2000</v>
      </c>
      <c r="G335" t="s">
        <v>2001</v>
      </c>
      <c r="H335">
        <v>96280292000809</v>
      </c>
      <c r="I335" t="s">
        <v>313</v>
      </c>
      <c r="J335" t="s">
        <v>2000</v>
      </c>
      <c r="K335" t="s">
        <v>5561</v>
      </c>
      <c r="L335" t="s">
        <v>313</v>
      </c>
      <c r="M335" t="s">
        <v>2003</v>
      </c>
      <c r="N335" t="s">
        <v>313</v>
      </c>
      <c r="O335" t="s">
        <v>313</v>
      </c>
      <c r="P335" t="s">
        <v>313</v>
      </c>
      <c r="Q335" t="s">
        <v>2004</v>
      </c>
      <c r="R335" t="s">
        <v>472</v>
      </c>
      <c r="S335" t="s">
        <v>345</v>
      </c>
      <c r="T335" t="s">
        <v>313</v>
      </c>
      <c r="U335" t="s">
        <v>313</v>
      </c>
      <c r="V335" t="s">
        <v>1915</v>
      </c>
      <c r="W335" t="s">
        <v>320</v>
      </c>
      <c r="X335" t="s">
        <v>356</v>
      </c>
      <c r="Y335" t="s">
        <v>313</v>
      </c>
      <c r="Z335" s="32">
        <v>46081</v>
      </c>
      <c r="AA335">
        <v>580005</v>
      </c>
      <c r="AB335">
        <v>7230</v>
      </c>
      <c r="AC335">
        <v>62</v>
      </c>
      <c r="AD335" t="s">
        <v>20</v>
      </c>
      <c r="AE335" s="32">
        <v>46002</v>
      </c>
      <c r="AF335" s="62">
        <v>0.47339120370370369</v>
      </c>
      <c r="AG335" t="s">
        <v>313</v>
      </c>
      <c r="AH335" t="s">
        <v>358</v>
      </c>
      <c r="AI335" s="32">
        <v>46064</v>
      </c>
      <c r="AJ335" s="62">
        <v>0.74250000000000005</v>
      </c>
      <c r="AK335" t="s">
        <v>313</v>
      </c>
      <c r="AL335" t="s">
        <v>313</v>
      </c>
      <c r="AM335" t="s">
        <v>313</v>
      </c>
      <c r="AN335" t="s">
        <v>2005</v>
      </c>
      <c r="AO335" t="s">
        <v>20</v>
      </c>
      <c r="AP335" t="s">
        <v>2006</v>
      </c>
      <c r="AQ335" t="s">
        <v>313</v>
      </c>
      <c r="AR335" s="32">
        <v>46038</v>
      </c>
      <c r="AS335">
        <v>90</v>
      </c>
      <c r="AT335" t="s">
        <v>313</v>
      </c>
      <c r="AU335" t="s">
        <v>313</v>
      </c>
      <c r="AV335" t="s">
        <v>313</v>
      </c>
      <c r="AW335" t="s">
        <v>313</v>
      </c>
      <c r="AX335">
        <v>1</v>
      </c>
    </row>
    <row r="336" spans="1:50" x14ac:dyDescent="0.3">
      <c r="A336" t="s">
        <v>20</v>
      </c>
      <c r="B336">
        <v>734</v>
      </c>
      <c r="D336">
        <v>2985</v>
      </c>
      <c r="E336" t="s">
        <v>5562</v>
      </c>
      <c r="F336" t="s">
        <v>313</v>
      </c>
      <c r="G336" t="s">
        <v>5563</v>
      </c>
      <c r="I336" t="s">
        <v>313</v>
      </c>
      <c r="J336" t="s">
        <v>5564</v>
      </c>
      <c r="K336" t="s">
        <v>2009</v>
      </c>
      <c r="L336" t="s">
        <v>313</v>
      </c>
      <c r="M336" t="s">
        <v>2003</v>
      </c>
      <c r="N336" t="s">
        <v>313</v>
      </c>
      <c r="O336" t="s">
        <v>313</v>
      </c>
      <c r="P336" t="s">
        <v>313</v>
      </c>
      <c r="Q336" t="s">
        <v>313</v>
      </c>
      <c r="R336" t="s">
        <v>313</v>
      </c>
      <c r="S336" t="s">
        <v>313</v>
      </c>
      <c r="T336" t="s">
        <v>313</v>
      </c>
      <c r="U336" t="s">
        <v>313</v>
      </c>
      <c r="V336" t="s">
        <v>955</v>
      </c>
      <c r="W336" t="s">
        <v>320</v>
      </c>
      <c r="X336" t="s">
        <v>347</v>
      </c>
      <c r="Y336" t="s">
        <v>313</v>
      </c>
      <c r="Z336" s="32">
        <v>46038</v>
      </c>
      <c r="AA336">
        <v>0</v>
      </c>
      <c r="AB336">
        <v>19642</v>
      </c>
      <c r="AC336">
        <v>47</v>
      </c>
      <c r="AD336" t="s">
        <v>20</v>
      </c>
      <c r="AE336" s="32">
        <v>46002</v>
      </c>
      <c r="AF336" s="62">
        <v>0.47990740740740739</v>
      </c>
      <c r="AG336" t="s">
        <v>313</v>
      </c>
      <c r="AH336" t="s">
        <v>335</v>
      </c>
      <c r="AI336" s="32">
        <v>46049</v>
      </c>
      <c r="AJ336" s="62">
        <v>0.6889467592592593</v>
      </c>
      <c r="AK336" t="s">
        <v>348</v>
      </c>
      <c r="AL336" t="s">
        <v>5562</v>
      </c>
      <c r="AM336" t="s">
        <v>313</v>
      </c>
      <c r="AN336" t="s">
        <v>2005</v>
      </c>
      <c r="AO336" t="s">
        <v>313</v>
      </c>
      <c r="AP336" t="s">
        <v>2006</v>
      </c>
      <c r="AQ336" t="s">
        <v>313</v>
      </c>
      <c r="AR336" s="32">
        <v>46049</v>
      </c>
      <c r="AT336" t="s">
        <v>313</v>
      </c>
      <c r="AU336" t="s">
        <v>313</v>
      </c>
      <c r="AV336" t="s">
        <v>313</v>
      </c>
      <c r="AW336" t="s">
        <v>313</v>
      </c>
      <c r="AX336">
        <v>1</v>
      </c>
    </row>
    <row r="337" spans="1:50" x14ac:dyDescent="0.3">
      <c r="A337" t="s">
        <v>20</v>
      </c>
      <c r="B337">
        <v>735</v>
      </c>
      <c r="D337">
        <v>2986</v>
      </c>
      <c r="E337" t="s">
        <v>5969</v>
      </c>
      <c r="F337" t="s">
        <v>313</v>
      </c>
      <c r="G337" t="s">
        <v>5565</v>
      </c>
      <c r="I337" t="s">
        <v>313</v>
      </c>
      <c r="J337" t="s">
        <v>5566</v>
      </c>
      <c r="K337" t="s">
        <v>2009</v>
      </c>
      <c r="L337" t="s">
        <v>313</v>
      </c>
      <c r="M337" t="s">
        <v>2003</v>
      </c>
      <c r="N337" t="s">
        <v>313</v>
      </c>
      <c r="O337" t="s">
        <v>313</v>
      </c>
      <c r="P337" t="s">
        <v>313</v>
      </c>
      <c r="Q337" t="s">
        <v>313</v>
      </c>
      <c r="R337" t="s">
        <v>313</v>
      </c>
      <c r="S337" t="s">
        <v>313</v>
      </c>
      <c r="T337" t="s">
        <v>313</v>
      </c>
      <c r="U337" t="s">
        <v>313</v>
      </c>
      <c r="V337" t="s">
        <v>1115</v>
      </c>
      <c r="W337" t="s">
        <v>320</v>
      </c>
      <c r="X337" t="s">
        <v>356</v>
      </c>
      <c r="Y337" t="s">
        <v>313</v>
      </c>
      <c r="Z337" s="32">
        <v>46038</v>
      </c>
      <c r="AA337">
        <v>1600</v>
      </c>
      <c r="AB337">
        <v>524246</v>
      </c>
      <c r="AC337">
        <v>134</v>
      </c>
      <c r="AD337" t="s">
        <v>20</v>
      </c>
      <c r="AE337" s="32">
        <v>46002</v>
      </c>
      <c r="AF337" s="62">
        <v>0.4813425925925926</v>
      </c>
      <c r="AG337" t="s">
        <v>313</v>
      </c>
      <c r="AH337" t="s">
        <v>335</v>
      </c>
      <c r="AI337" s="32">
        <v>46136</v>
      </c>
      <c r="AJ337" s="62">
        <v>0.37793981481481481</v>
      </c>
      <c r="AK337" t="s">
        <v>398</v>
      </c>
      <c r="AL337" t="s">
        <v>5969</v>
      </c>
      <c r="AM337" t="s">
        <v>313</v>
      </c>
      <c r="AN337" t="s">
        <v>2005</v>
      </c>
      <c r="AO337" t="s">
        <v>20</v>
      </c>
      <c r="AP337" t="s">
        <v>2006</v>
      </c>
      <c r="AQ337" t="s">
        <v>313</v>
      </c>
      <c r="AR337" s="32">
        <v>46136</v>
      </c>
      <c r="AS337">
        <v>80</v>
      </c>
      <c r="AT337" t="s">
        <v>313</v>
      </c>
      <c r="AU337" t="s">
        <v>313</v>
      </c>
      <c r="AV337" t="s">
        <v>313</v>
      </c>
      <c r="AW337" t="s">
        <v>313</v>
      </c>
      <c r="AX337">
        <v>1</v>
      </c>
    </row>
    <row r="338" spans="1:50" x14ac:dyDescent="0.3">
      <c r="A338" t="s">
        <v>20</v>
      </c>
      <c r="B338">
        <v>736</v>
      </c>
      <c r="D338">
        <v>2988</v>
      </c>
      <c r="E338" t="s">
        <v>313</v>
      </c>
      <c r="F338" t="s">
        <v>313</v>
      </c>
      <c r="G338" t="s">
        <v>5567</v>
      </c>
      <c r="I338" t="s">
        <v>313</v>
      </c>
      <c r="J338" t="s">
        <v>5568</v>
      </c>
      <c r="K338" t="s">
        <v>579</v>
      </c>
      <c r="L338" t="s">
        <v>313</v>
      </c>
      <c r="M338" t="s">
        <v>580</v>
      </c>
      <c r="N338" t="s">
        <v>313</v>
      </c>
      <c r="O338" t="s">
        <v>313</v>
      </c>
      <c r="P338" t="s">
        <v>313</v>
      </c>
      <c r="Q338" t="s">
        <v>313</v>
      </c>
      <c r="R338" t="s">
        <v>313</v>
      </c>
      <c r="S338" t="s">
        <v>313</v>
      </c>
      <c r="T338" t="s">
        <v>313</v>
      </c>
      <c r="U338" t="s">
        <v>313</v>
      </c>
      <c r="V338" t="s">
        <v>1251</v>
      </c>
      <c r="W338" t="s">
        <v>320</v>
      </c>
      <c r="X338" t="s">
        <v>347</v>
      </c>
      <c r="Y338" t="s">
        <v>313</v>
      </c>
      <c r="Z338" s="32">
        <v>46008</v>
      </c>
      <c r="AA338">
        <v>26200</v>
      </c>
      <c r="AB338">
        <v>3400</v>
      </c>
      <c r="AC338">
        <v>50</v>
      </c>
      <c r="AD338" t="s">
        <v>20</v>
      </c>
      <c r="AE338" s="32">
        <v>46002</v>
      </c>
      <c r="AF338" s="62">
        <v>0.6433564814814815</v>
      </c>
      <c r="AG338" t="s">
        <v>313</v>
      </c>
      <c r="AH338" t="s">
        <v>335</v>
      </c>
      <c r="AI338" s="32">
        <v>46052</v>
      </c>
      <c r="AJ338" s="62">
        <v>0.65020833333333339</v>
      </c>
      <c r="AK338" t="s">
        <v>6114</v>
      </c>
      <c r="AL338" t="s">
        <v>5304</v>
      </c>
      <c r="AM338" t="s">
        <v>313</v>
      </c>
      <c r="AN338" t="s">
        <v>2014</v>
      </c>
      <c r="AO338" t="s">
        <v>313</v>
      </c>
      <c r="AP338" t="s">
        <v>2014</v>
      </c>
      <c r="AQ338" t="s">
        <v>1994</v>
      </c>
      <c r="AR338" s="32">
        <v>46031</v>
      </c>
      <c r="AT338" t="s">
        <v>313</v>
      </c>
      <c r="AU338" t="s">
        <v>313</v>
      </c>
      <c r="AV338" t="s">
        <v>313</v>
      </c>
      <c r="AW338" t="s">
        <v>313</v>
      </c>
      <c r="AX338">
        <v>1</v>
      </c>
    </row>
    <row r="339" spans="1:50" x14ac:dyDescent="0.3">
      <c r="A339" t="s">
        <v>20</v>
      </c>
      <c r="B339">
        <v>737</v>
      </c>
      <c r="D339">
        <v>2989</v>
      </c>
      <c r="E339" t="s">
        <v>313</v>
      </c>
      <c r="F339" t="s">
        <v>313</v>
      </c>
      <c r="G339" t="s">
        <v>5569</v>
      </c>
      <c r="I339" t="s">
        <v>313</v>
      </c>
      <c r="J339" t="s">
        <v>5570</v>
      </c>
      <c r="K339" t="s">
        <v>1083</v>
      </c>
      <c r="L339" t="s">
        <v>313</v>
      </c>
      <c r="M339" t="s">
        <v>648</v>
      </c>
      <c r="N339" t="s">
        <v>313</v>
      </c>
      <c r="O339" t="s">
        <v>313</v>
      </c>
      <c r="P339" t="s">
        <v>313</v>
      </c>
      <c r="Q339" t="s">
        <v>313</v>
      </c>
      <c r="R339" t="s">
        <v>313</v>
      </c>
      <c r="S339" t="s">
        <v>313</v>
      </c>
      <c r="T339" t="s">
        <v>313</v>
      </c>
      <c r="U339" t="s">
        <v>313</v>
      </c>
      <c r="V339" t="s">
        <v>1251</v>
      </c>
      <c r="W339" t="s">
        <v>320</v>
      </c>
      <c r="X339" t="s">
        <v>347</v>
      </c>
      <c r="Y339" t="s">
        <v>313</v>
      </c>
      <c r="Z339" s="32">
        <v>46008</v>
      </c>
      <c r="AA339">
        <v>22824</v>
      </c>
      <c r="AB339">
        <v>68904</v>
      </c>
      <c r="AC339">
        <v>1</v>
      </c>
      <c r="AD339" t="s">
        <v>20</v>
      </c>
      <c r="AE339" s="32">
        <v>46002</v>
      </c>
      <c r="AF339" s="62">
        <v>0.66396990740740736</v>
      </c>
      <c r="AG339" t="s">
        <v>313</v>
      </c>
      <c r="AH339" t="s">
        <v>335</v>
      </c>
      <c r="AI339" s="32">
        <v>46003</v>
      </c>
      <c r="AJ339" s="62">
        <v>0.69563657407407409</v>
      </c>
      <c r="AK339" t="s">
        <v>6114</v>
      </c>
      <c r="AL339" t="s">
        <v>2017</v>
      </c>
      <c r="AM339" t="s">
        <v>313</v>
      </c>
      <c r="AN339" t="s">
        <v>2005</v>
      </c>
      <c r="AO339" t="s">
        <v>313</v>
      </c>
      <c r="AP339" t="s">
        <v>2005</v>
      </c>
      <c r="AQ339" t="s">
        <v>313</v>
      </c>
      <c r="AR339" s="32">
        <v>46003</v>
      </c>
      <c r="AT339" t="s">
        <v>313</v>
      </c>
      <c r="AU339" t="s">
        <v>313</v>
      </c>
      <c r="AV339" t="s">
        <v>313</v>
      </c>
      <c r="AW339" t="s">
        <v>313</v>
      </c>
      <c r="AX339">
        <v>1</v>
      </c>
    </row>
    <row r="340" spans="1:50" x14ac:dyDescent="0.3">
      <c r="A340" t="s">
        <v>20</v>
      </c>
      <c r="B340">
        <v>739</v>
      </c>
      <c r="D340">
        <v>2991</v>
      </c>
      <c r="E340" t="s">
        <v>313</v>
      </c>
      <c r="F340" t="s">
        <v>313</v>
      </c>
      <c r="G340" t="s">
        <v>2018</v>
      </c>
      <c r="I340" t="s">
        <v>313</v>
      </c>
      <c r="J340" t="s">
        <v>2019</v>
      </c>
      <c r="K340" t="s">
        <v>2020</v>
      </c>
      <c r="L340" t="s">
        <v>313</v>
      </c>
      <c r="M340" t="s">
        <v>648</v>
      </c>
      <c r="N340" t="s">
        <v>313</v>
      </c>
      <c r="O340" t="s">
        <v>313</v>
      </c>
      <c r="P340" t="s">
        <v>313</v>
      </c>
      <c r="Q340" t="s">
        <v>313</v>
      </c>
      <c r="R340" t="s">
        <v>313</v>
      </c>
      <c r="S340" t="s">
        <v>313</v>
      </c>
      <c r="T340" t="s">
        <v>313</v>
      </c>
      <c r="U340" t="s">
        <v>313</v>
      </c>
      <c r="V340" t="s">
        <v>1251</v>
      </c>
      <c r="W340" t="s">
        <v>320</v>
      </c>
      <c r="X340" t="s">
        <v>333</v>
      </c>
      <c r="Y340" t="s">
        <v>313</v>
      </c>
      <c r="Z340" s="32">
        <v>46022</v>
      </c>
      <c r="AA340">
        <v>3392</v>
      </c>
      <c r="AB340">
        <v>3564</v>
      </c>
      <c r="AC340">
        <v>76</v>
      </c>
      <c r="AD340" t="s">
        <v>20</v>
      </c>
      <c r="AE340" s="32">
        <v>46003</v>
      </c>
      <c r="AF340" s="62">
        <v>0.51504629629629628</v>
      </c>
      <c r="AG340" t="s">
        <v>313</v>
      </c>
      <c r="AH340" t="s">
        <v>335</v>
      </c>
      <c r="AI340" s="32">
        <v>46079</v>
      </c>
      <c r="AJ340" s="62">
        <v>0.39003472222222224</v>
      </c>
      <c r="AK340" t="s">
        <v>6114</v>
      </c>
      <c r="AL340" t="s">
        <v>5292</v>
      </c>
      <c r="AM340" t="s">
        <v>313</v>
      </c>
      <c r="AN340" t="s">
        <v>1843</v>
      </c>
      <c r="AO340" t="s">
        <v>20</v>
      </c>
      <c r="AP340" t="s">
        <v>1843</v>
      </c>
      <c r="AQ340" t="s">
        <v>313</v>
      </c>
      <c r="AR340" s="32">
        <v>46003</v>
      </c>
      <c r="AS340">
        <v>30</v>
      </c>
      <c r="AT340" t="s">
        <v>313</v>
      </c>
      <c r="AU340" t="s">
        <v>313</v>
      </c>
      <c r="AV340" t="s">
        <v>313</v>
      </c>
      <c r="AW340" t="s">
        <v>313</v>
      </c>
      <c r="AX340">
        <v>1</v>
      </c>
    </row>
    <row r="341" spans="1:50" x14ac:dyDescent="0.3">
      <c r="A341" t="s">
        <v>40</v>
      </c>
      <c r="B341">
        <v>740</v>
      </c>
      <c r="D341">
        <v>2994</v>
      </c>
      <c r="E341" t="s">
        <v>4913</v>
      </c>
      <c r="F341" t="s">
        <v>313</v>
      </c>
      <c r="G341" t="s">
        <v>4667</v>
      </c>
      <c r="I341" t="s">
        <v>313</v>
      </c>
      <c r="J341" t="s">
        <v>2022</v>
      </c>
      <c r="K341" t="s">
        <v>2023</v>
      </c>
      <c r="L341" t="s">
        <v>313</v>
      </c>
      <c r="M341" t="s">
        <v>2024</v>
      </c>
      <c r="N341" t="s">
        <v>313</v>
      </c>
      <c r="O341" t="s">
        <v>313</v>
      </c>
      <c r="P341" t="s">
        <v>313</v>
      </c>
      <c r="Q341" t="s">
        <v>313</v>
      </c>
      <c r="R341" t="s">
        <v>313</v>
      </c>
      <c r="S341" t="s">
        <v>2025</v>
      </c>
      <c r="T341" t="s">
        <v>313</v>
      </c>
      <c r="U341" t="s">
        <v>313</v>
      </c>
      <c r="V341" t="s">
        <v>5571</v>
      </c>
      <c r="W341" t="s">
        <v>320</v>
      </c>
      <c r="X341" t="s">
        <v>347</v>
      </c>
      <c r="Y341" t="s">
        <v>313</v>
      </c>
      <c r="Z341" s="32">
        <v>46112</v>
      </c>
      <c r="AA341">
        <v>115520</v>
      </c>
      <c r="AB341">
        <v>65721</v>
      </c>
      <c r="AC341">
        <v>94</v>
      </c>
      <c r="AD341" t="s">
        <v>40</v>
      </c>
      <c r="AE341" s="32">
        <v>46007</v>
      </c>
      <c r="AF341" s="62">
        <v>0.50936342592592587</v>
      </c>
      <c r="AG341" t="s">
        <v>313</v>
      </c>
      <c r="AH341" t="s">
        <v>335</v>
      </c>
      <c r="AI341" s="32">
        <v>46101</v>
      </c>
      <c r="AJ341" s="62">
        <v>0.70766203703703701</v>
      </c>
      <c r="AK341" t="s">
        <v>6115</v>
      </c>
      <c r="AL341" t="s">
        <v>313</v>
      </c>
      <c r="AM341" t="s">
        <v>313</v>
      </c>
      <c r="AN341" t="s">
        <v>4641</v>
      </c>
      <c r="AO341" t="s">
        <v>40</v>
      </c>
      <c r="AP341" t="s">
        <v>4641</v>
      </c>
      <c r="AQ341" t="s">
        <v>313</v>
      </c>
      <c r="AR341" s="32">
        <v>46101</v>
      </c>
      <c r="AS341">
        <v>30</v>
      </c>
      <c r="AT341" t="s">
        <v>313</v>
      </c>
      <c r="AU341" t="s">
        <v>4618</v>
      </c>
      <c r="AV341" t="s">
        <v>313</v>
      </c>
      <c r="AW341" t="s">
        <v>313</v>
      </c>
      <c r="AX341">
        <v>1</v>
      </c>
    </row>
    <row r="342" spans="1:50" x14ac:dyDescent="0.3">
      <c r="A342" t="s">
        <v>20</v>
      </c>
      <c r="B342">
        <v>741</v>
      </c>
      <c r="D342">
        <v>2995</v>
      </c>
      <c r="E342" t="s">
        <v>5572</v>
      </c>
      <c r="F342" t="s">
        <v>313</v>
      </c>
      <c r="G342" t="s">
        <v>2027</v>
      </c>
      <c r="I342" t="s">
        <v>313</v>
      </c>
      <c r="J342" t="s">
        <v>2028</v>
      </c>
      <c r="K342" t="s">
        <v>2029</v>
      </c>
      <c r="L342" t="s">
        <v>313</v>
      </c>
      <c r="M342" t="s">
        <v>2030</v>
      </c>
      <c r="N342" t="s">
        <v>313</v>
      </c>
      <c r="O342" t="s">
        <v>313</v>
      </c>
      <c r="P342" t="s">
        <v>313</v>
      </c>
      <c r="Q342" t="s">
        <v>2031</v>
      </c>
      <c r="R342" t="s">
        <v>313</v>
      </c>
      <c r="S342" t="s">
        <v>354</v>
      </c>
      <c r="T342" t="s">
        <v>313</v>
      </c>
      <c r="U342" t="s">
        <v>313</v>
      </c>
      <c r="V342" t="s">
        <v>5544</v>
      </c>
      <c r="W342" t="s">
        <v>320</v>
      </c>
      <c r="X342" t="s">
        <v>347</v>
      </c>
      <c r="Y342" t="s">
        <v>313</v>
      </c>
      <c r="Z342" s="32">
        <v>46053</v>
      </c>
      <c r="AA342">
        <v>44000</v>
      </c>
      <c r="AB342">
        <v>110248</v>
      </c>
      <c r="AC342">
        <v>31</v>
      </c>
      <c r="AD342" t="s">
        <v>20</v>
      </c>
      <c r="AE342" s="32">
        <v>46007</v>
      </c>
      <c r="AF342" s="62">
        <v>0.72878472222222224</v>
      </c>
      <c r="AG342" t="s">
        <v>313</v>
      </c>
      <c r="AH342" t="s">
        <v>335</v>
      </c>
      <c r="AI342" s="32">
        <v>46038</v>
      </c>
      <c r="AJ342" s="62">
        <v>0.66372685185185187</v>
      </c>
      <c r="AK342" t="s">
        <v>474</v>
      </c>
      <c r="AL342" t="s">
        <v>5573</v>
      </c>
      <c r="AM342" t="s">
        <v>313</v>
      </c>
      <c r="AN342" t="s">
        <v>2032</v>
      </c>
      <c r="AO342" t="s">
        <v>313</v>
      </c>
      <c r="AP342" t="s">
        <v>1993</v>
      </c>
      <c r="AQ342" t="s">
        <v>2033</v>
      </c>
      <c r="AR342" s="32">
        <v>46038</v>
      </c>
      <c r="AT342" t="s">
        <v>313</v>
      </c>
      <c r="AU342" t="s">
        <v>313</v>
      </c>
      <c r="AV342" t="s">
        <v>313</v>
      </c>
      <c r="AW342" t="s">
        <v>313</v>
      </c>
      <c r="AX342">
        <v>1</v>
      </c>
    </row>
    <row r="343" spans="1:50" x14ac:dyDescent="0.3">
      <c r="A343" t="s">
        <v>20</v>
      </c>
      <c r="B343">
        <v>742</v>
      </c>
      <c r="D343">
        <v>2996</v>
      </c>
      <c r="E343" t="s">
        <v>5572</v>
      </c>
      <c r="F343" t="s">
        <v>313</v>
      </c>
      <c r="G343" t="s">
        <v>2034</v>
      </c>
      <c r="I343" t="s">
        <v>313</v>
      </c>
      <c r="J343" t="s">
        <v>2035</v>
      </c>
      <c r="K343" t="s">
        <v>2036</v>
      </c>
      <c r="L343" t="s">
        <v>313</v>
      </c>
      <c r="M343" t="s">
        <v>2030</v>
      </c>
      <c r="N343" t="s">
        <v>313</v>
      </c>
      <c r="O343" t="s">
        <v>313</v>
      </c>
      <c r="P343" t="s">
        <v>313</v>
      </c>
      <c r="Q343" t="s">
        <v>313</v>
      </c>
      <c r="R343" t="s">
        <v>313</v>
      </c>
      <c r="S343" t="s">
        <v>313</v>
      </c>
      <c r="T343" t="s">
        <v>313</v>
      </c>
      <c r="U343" t="s">
        <v>313</v>
      </c>
      <c r="V343" t="s">
        <v>1251</v>
      </c>
      <c r="W343" t="s">
        <v>320</v>
      </c>
      <c r="X343" t="s">
        <v>347</v>
      </c>
      <c r="Y343" t="s">
        <v>313</v>
      </c>
      <c r="Z343" s="32">
        <v>46053</v>
      </c>
      <c r="AA343">
        <v>8000</v>
      </c>
      <c r="AB343">
        <v>186599</v>
      </c>
      <c r="AC343">
        <v>31</v>
      </c>
      <c r="AD343" t="s">
        <v>20</v>
      </c>
      <c r="AE343" s="32">
        <v>46007</v>
      </c>
      <c r="AF343" s="62">
        <v>0.7303587962962963</v>
      </c>
      <c r="AG343" t="s">
        <v>313</v>
      </c>
      <c r="AH343" t="s">
        <v>335</v>
      </c>
      <c r="AI343" s="32">
        <v>46038</v>
      </c>
      <c r="AJ343" s="62">
        <v>0.66439814814814813</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3">
      <c r="A344" t="s">
        <v>20</v>
      </c>
      <c r="B344">
        <v>746</v>
      </c>
      <c r="D344">
        <v>3004</v>
      </c>
      <c r="E344" t="s">
        <v>313</v>
      </c>
      <c r="F344" t="s">
        <v>313</v>
      </c>
      <c r="G344" t="s">
        <v>2037</v>
      </c>
      <c r="I344" t="s">
        <v>313</v>
      </c>
      <c r="J344" t="s">
        <v>2038</v>
      </c>
      <c r="K344" t="s">
        <v>2039</v>
      </c>
      <c r="L344" t="s">
        <v>313</v>
      </c>
      <c r="M344" t="s">
        <v>2040</v>
      </c>
      <c r="N344" t="s">
        <v>313</v>
      </c>
      <c r="O344" t="s">
        <v>313</v>
      </c>
      <c r="P344" t="s">
        <v>313</v>
      </c>
      <c r="Q344" t="s">
        <v>313</v>
      </c>
      <c r="R344" t="s">
        <v>313</v>
      </c>
      <c r="S344" t="s">
        <v>2025</v>
      </c>
      <c r="T344" t="s">
        <v>313</v>
      </c>
      <c r="U344" t="s">
        <v>313</v>
      </c>
      <c r="V344" t="s">
        <v>5574</v>
      </c>
      <c r="W344" t="s">
        <v>320</v>
      </c>
      <c r="X344" t="s">
        <v>321</v>
      </c>
      <c r="Y344" t="s">
        <v>313</v>
      </c>
      <c r="Z344" s="32"/>
      <c r="AC344">
        <v>135</v>
      </c>
      <c r="AD344" t="s">
        <v>20</v>
      </c>
      <c r="AE344" s="32">
        <v>46013</v>
      </c>
      <c r="AF344" s="62">
        <v>0.35472222222222222</v>
      </c>
      <c r="AG344" t="s">
        <v>313</v>
      </c>
      <c r="AH344" t="s">
        <v>335</v>
      </c>
      <c r="AI344" s="32">
        <v>46148</v>
      </c>
      <c r="AJ344" s="62">
        <v>0.68866898148148148</v>
      </c>
      <c r="AK344" t="s">
        <v>6118</v>
      </c>
      <c r="AL344" t="s">
        <v>6121</v>
      </c>
      <c r="AM344" t="s">
        <v>313</v>
      </c>
      <c r="AN344" t="s">
        <v>313</v>
      </c>
      <c r="AO344" t="s">
        <v>313</v>
      </c>
      <c r="AP344" t="s">
        <v>313</v>
      </c>
      <c r="AQ344" t="s">
        <v>313</v>
      </c>
      <c r="AR344" s="32"/>
      <c r="AT344" t="s">
        <v>313</v>
      </c>
      <c r="AU344" t="s">
        <v>313</v>
      </c>
      <c r="AV344" t="s">
        <v>313</v>
      </c>
      <c r="AW344" t="s">
        <v>313</v>
      </c>
      <c r="AX344">
        <v>1</v>
      </c>
    </row>
    <row r="345" spans="1:50" x14ac:dyDescent="0.3">
      <c r="A345" t="s">
        <v>20</v>
      </c>
      <c r="B345">
        <v>747</v>
      </c>
      <c r="D345">
        <v>3003</v>
      </c>
      <c r="E345" t="s">
        <v>313</v>
      </c>
      <c r="F345" t="s">
        <v>313</v>
      </c>
      <c r="G345" t="s">
        <v>2042</v>
      </c>
      <c r="I345" t="s">
        <v>313</v>
      </c>
      <c r="J345" t="s">
        <v>2043</v>
      </c>
      <c r="K345" t="s">
        <v>2044</v>
      </c>
      <c r="L345" t="s">
        <v>313</v>
      </c>
      <c r="M345" t="s">
        <v>2045</v>
      </c>
      <c r="N345" t="s">
        <v>313</v>
      </c>
      <c r="O345" t="s">
        <v>313</v>
      </c>
      <c r="P345" t="s">
        <v>313</v>
      </c>
      <c r="Q345" t="s">
        <v>313</v>
      </c>
      <c r="R345" t="s">
        <v>313</v>
      </c>
      <c r="S345" t="s">
        <v>2025</v>
      </c>
      <c r="T345" t="s">
        <v>313</v>
      </c>
      <c r="U345" t="s">
        <v>313</v>
      </c>
      <c r="V345" t="s">
        <v>5574</v>
      </c>
      <c r="W345" t="s">
        <v>320</v>
      </c>
      <c r="X345" t="s">
        <v>321</v>
      </c>
      <c r="Y345" t="s">
        <v>313</v>
      </c>
      <c r="Z345" s="32"/>
      <c r="AC345">
        <v>138</v>
      </c>
      <c r="AD345" t="s">
        <v>20</v>
      </c>
      <c r="AE345" s="32">
        <v>46013</v>
      </c>
      <c r="AF345" s="62">
        <v>0.35800925925925925</v>
      </c>
      <c r="AG345" t="s">
        <v>313</v>
      </c>
      <c r="AH345" t="s">
        <v>335</v>
      </c>
      <c r="AI345" s="32">
        <v>46151</v>
      </c>
      <c r="AJ345" s="62">
        <v>0.33648148148148149</v>
      </c>
      <c r="AK345" t="s">
        <v>6117</v>
      </c>
      <c r="AL345" t="s">
        <v>313</v>
      </c>
      <c r="AM345" t="s">
        <v>313</v>
      </c>
      <c r="AN345" t="s">
        <v>313</v>
      </c>
      <c r="AO345" t="s">
        <v>313</v>
      </c>
      <c r="AP345" t="s">
        <v>313</v>
      </c>
      <c r="AQ345" t="s">
        <v>313</v>
      </c>
      <c r="AR345" s="32"/>
      <c r="AT345" t="s">
        <v>313</v>
      </c>
      <c r="AU345" t="s">
        <v>313</v>
      </c>
      <c r="AV345" t="s">
        <v>313</v>
      </c>
      <c r="AW345" t="s">
        <v>313</v>
      </c>
      <c r="AX345">
        <v>1</v>
      </c>
    </row>
    <row r="346" spans="1:50" x14ac:dyDescent="0.3">
      <c r="A346" t="s">
        <v>20</v>
      </c>
      <c r="B346">
        <v>748</v>
      </c>
      <c r="D346">
        <v>3011</v>
      </c>
      <c r="E346" t="s">
        <v>4660</v>
      </c>
      <c r="F346" t="s">
        <v>313</v>
      </c>
      <c r="G346" t="s">
        <v>2046</v>
      </c>
      <c r="H346">
        <v>9260618000165</v>
      </c>
      <c r="I346" t="s">
        <v>313</v>
      </c>
      <c r="J346" t="s">
        <v>2047</v>
      </c>
      <c r="K346" t="s">
        <v>2048</v>
      </c>
      <c r="L346" t="s">
        <v>313</v>
      </c>
      <c r="M346" t="s">
        <v>2049</v>
      </c>
      <c r="N346" t="s">
        <v>313</v>
      </c>
      <c r="O346" t="s">
        <v>313</v>
      </c>
      <c r="P346" t="s">
        <v>313</v>
      </c>
      <c r="Q346" t="s">
        <v>313</v>
      </c>
      <c r="R346" t="s">
        <v>313</v>
      </c>
      <c r="S346" t="s">
        <v>2025</v>
      </c>
      <c r="T346" t="s">
        <v>313</v>
      </c>
      <c r="U346" t="s">
        <v>313</v>
      </c>
      <c r="V346" t="s">
        <v>5571</v>
      </c>
      <c r="W346" t="s">
        <v>320</v>
      </c>
      <c r="X346" t="s">
        <v>397</v>
      </c>
      <c r="Y346" t="s">
        <v>313</v>
      </c>
      <c r="Z346" s="32">
        <v>46053</v>
      </c>
      <c r="AC346">
        <v>62</v>
      </c>
      <c r="AD346" t="s">
        <v>20</v>
      </c>
      <c r="AE346" s="32">
        <v>46021</v>
      </c>
      <c r="AF346" s="62">
        <v>0.46439814814814817</v>
      </c>
      <c r="AG346" t="s">
        <v>313</v>
      </c>
      <c r="AH346" t="s">
        <v>335</v>
      </c>
      <c r="AI346" s="32">
        <v>46083</v>
      </c>
      <c r="AJ346" s="62">
        <v>0.47996527777777775</v>
      </c>
      <c r="AK346" t="s">
        <v>398</v>
      </c>
      <c r="AL346" t="s">
        <v>4661</v>
      </c>
      <c r="AM346" t="s">
        <v>313</v>
      </c>
      <c r="AN346" t="s">
        <v>313</v>
      </c>
      <c r="AO346" t="s">
        <v>20</v>
      </c>
      <c r="AP346" t="s">
        <v>2058</v>
      </c>
      <c r="AQ346" t="s">
        <v>313</v>
      </c>
      <c r="AR346" s="32">
        <v>46083</v>
      </c>
      <c r="AS346">
        <v>30</v>
      </c>
      <c r="AT346" t="s">
        <v>313</v>
      </c>
      <c r="AU346" t="s">
        <v>313</v>
      </c>
      <c r="AV346" t="s">
        <v>313</v>
      </c>
      <c r="AW346" t="s">
        <v>313</v>
      </c>
      <c r="AX346">
        <v>1</v>
      </c>
    </row>
    <row r="347" spans="1:50" x14ac:dyDescent="0.3">
      <c r="A347" t="s">
        <v>20</v>
      </c>
      <c r="B347">
        <v>749</v>
      </c>
      <c r="D347">
        <v>3006</v>
      </c>
      <c r="E347" t="s">
        <v>5575</v>
      </c>
      <c r="F347" t="s">
        <v>313</v>
      </c>
      <c r="G347" t="s">
        <v>2050</v>
      </c>
      <c r="H347">
        <v>34667612000154</v>
      </c>
      <c r="I347" t="s">
        <v>313</v>
      </c>
      <c r="J347" t="s">
        <v>2051</v>
      </c>
      <c r="K347" t="s">
        <v>2052</v>
      </c>
      <c r="L347" t="s">
        <v>313</v>
      </c>
      <c r="M347" t="s">
        <v>2053</v>
      </c>
      <c r="N347" t="s">
        <v>313</v>
      </c>
      <c r="O347" t="s">
        <v>313</v>
      </c>
      <c r="P347" t="s">
        <v>313</v>
      </c>
      <c r="Q347" t="s">
        <v>2054</v>
      </c>
      <c r="R347" t="s">
        <v>1232</v>
      </c>
      <c r="S347" t="s">
        <v>2025</v>
      </c>
      <c r="T347" t="s">
        <v>313</v>
      </c>
      <c r="U347" t="s">
        <v>313</v>
      </c>
      <c r="V347" t="s">
        <v>5571</v>
      </c>
      <c r="W347" t="s">
        <v>320</v>
      </c>
      <c r="X347" t="s">
        <v>333</v>
      </c>
      <c r="Y347" t="s">
        <v>313</v>
      </c>
      <c r="Z347" s="32">
        <v>46081</v>
      </c>
      <c r="AA347">
        <v>1117015</v>
      </c>
      <c r="AB347">
        <v>468739</v>
      </c>
      <c r="AC347">
        <v>50</v>
      </c>
      <c r="AD347" t="s">
        <v>20</v>
      </c>
      <c r="AE347" s="32">
        <v>46021</v>
      </c>
      <c r="AF347" s="62">
        <v>0.47844907407407405</v>
      </c>
      <c r="AG347" t="s">
        <v>313</v>
      </c>
      <c r="AH347" t="s">
        <v>335</v>
      </c>
      <c r="AI347" s="32">
        <v>46071</v>
      </c>
      <c r="AJ347" s="62">
        <v>0.36982638888888891</v>
      </c>
      <c r="AK347" t="s">
        <v>474</v>
      </c>
      <c r="AL347" t="s">
        <v>5576</v>
      </c>
      <c r="AM347" t="s">
        <v>313</v>
      </c>
      <c r="AN347" t="s">
        <v>3520</v>
      </c>
      <c r="AO347" t="s">
        <v>20</v>
      </c>
      <c r="AP347" t="s">
        <v>3517</v>
      </c>
      <c r="AQ347" t="s">
        <v>3520</v>
      </c>
      <c r="AR347" s="32">
        <v>46071</v>
      </c>
      <c r="AS347">
        <v>30</v>
      </c>
      <c r="AT347" t="s">
        <v>313</v>
      </c>
      <c r="AU347" t="s">
        <v>313</v>
      </c>
      <c r="AV347" t="s">
        <v>313</v>
      </c>
      <c r="AW347" t="s">
        <v>313</v>
      </c>
      <c r="AX347">
        <v>1</v>
      </c>
    </row>
    <row r="348" spans="1:50" x14ac:dyDescent="0.3">
      <c r="A348" t="s">
        <v>45</v>
      </c>
      <c r="B348">
        <v>750</v>
      </c>
      <c r="D348">
        <v>3016</v>
      </c>
      <c r="E348" t="s">
        <v>4359</v>
      </c>
      <c r="F348" t="s">
        <v>313</v>
      </c>
      <c r="G348" t="s">
        <v>3518</v>
      </c>
      <c r="H348">
        <v>1574467000108</v>
      </c>
      <c r="I348" t="s">
        <v>313</v>
      </c>
      <c r="J348" t="s">
        <v>2055</v>
      </c>
      <c r="K348" t="s">
        <v>2056</v>
      </c>
      <c r="L348" t="s">
        <v>313</v>
      </c>
      <c r="M348" t="s">
        <v>2057</v>
      </c>
      <c r="N348" t="s">
        <v>313</v>
      </c>
      <c r="O348" t="s">
        <v>313</v>
      </c>
      <c r="P348" t="s">
        <v>313</v>
      </c>
      <c r="Q348" t="s">
        <v>313</v>
      </c>
      <c r="R348" t="s">
        <v>313</v>
      </c>
      <c r="S348" t="s">
        <v>2025</v>
      </c>
      <c r="T348" t="s">
        <v>313</v>
      </c>
      <c r="U348" t="s">
        <v>313</v>
      </c>
      <c r="V348" t="s">
        <v>5577</v>
      </c>
      <c r="W348" t="s">
        <v>320</v>
      </c>
      <c r="X348" t="s">
        <v>347</v>
      </c>
      <c r="Y348" t="s">
        <v>313</v>
      </c>
      <c r="Z348" s="32">
        <v>46112</v>
      </c>
      <c r="AA348">
        <v>12996348</v>
      </c>
      <c r="AB348">
        <v>860884</v>
      </c>
      <c r="AC348">
        <v>43</v>
      </c>
      <c r="AD348" t="s">
        <v>45</v>
      </c>
      <c r="AE348" s="32">
        <v>46027</v>
      </c>
      <c r="AF348" s="62">
        <v>0.49306712962962962</v>
      </c>
      <c r="AG348" t="s">
        <v>313</v>
      </c>
      <c r="AH348" t="s">
        <v>335</v>
      </c>
      <c r="AI348" s="32">
        <v>46070</v>
      </c>
      <c r="AJ348" s="62">
        <v>0.68046296296296294</v>
      </c>
      <c r="AK348" t="s">
        <v>6115</v>
      </c>
      <c r="AL348" t="s">
        <v>313</v>
      </c>
      <c r="AM348" t="s">
        <v>313</v>
      </c>
      <c r="AN348" t="s">
        <v>313</v>
      </c>
      <c r="AO348" t="s">
        <v>45</v>
      </c>
      <c r="AP348" t="s">
        <v>2058</v>
      </c>
      <c r="AQ348" t="s">
        <v>3520</v>
      </c>
      <c r="AR348" s="32">
        <v>46058</v>
      </c>
      <c r="AS348">
        <v>50</v>
      </c>
      <c r="AT348" t="s">
        <v>313</v>
      </c>
      <c r="AU348" t="s">
        <v>313</v>
      </c>
      <c r="AV348" t="s">
        <v>313</v>
      </c>
      <c r="AW348" t="s">
        <v>313</v>
      </c>
      <c r="AX348">
        <v>1</v>
      </c>
    </row>
    <row r="349" spans="1:50" x14ac:dyDescent="0.3">
      <c r="A349" t="s">
        <v>45</v>
      </c>
      <c r="B349">
        <v>754</v>
      </c>
      <c r="D349">
        <v>3017</v>
      </c>
      <c r="E349" t="s">
        <v>3521</v>
      </c>
      <c r="F349" t="s">
        <v>2059</v>
      </c>
      <c r="G349" t="s">
        <v>2060</v>
      </c>
      <c r="H349">
        <v>61516270000144</v>
      </c>
      <c r="I349" t="s">
        <v>313</v>
      </c>
      <c r="J349" t="s">
        <v>2061</v>
      </c>
      <c r="K349" t="s">
        <v>2062</v>
      </c>
      <c r="L349" t="s">
        <v>313</v>
      </c>
      <c r="M349" t="s">
        <v>2063</v>
      </c>
      <c r="N349" t="s">
        <v>313</v>
      </c>
      <c r="O349" t="s">
        <v>313</v>
      </c>
      <c r="P349" t="s">
        <v>313</v>
      </c>
      <c r="Q349" t="s">
        <v>2064</v>
      </c>
      <c r="R349" t="s">
        <v>330</v>
      </c>
      <c r="S349" t="s">
        <v>2025</v>
      </c>
      <c r="T349" t="s">
        <v>313</v>
      </c>
      <c r="U349" t="s">
        <v>313</v>
      </c>
      <c r="V349" t="s">
        <v>5571</v>
      </c>
      <c r="W349" t="s">
        <v>320</v>
      </c>
      <c r="X349" t="s">
        <v>333</v>
      </c>
      <c r="Y349" t="s">
        <v>313</v>
      </c>
      <c r="Z349" s="32">
        <v>46142</v>
      </c>
      <c r="AC349">
        <v>13</v>
      </c>
      <c r="AD349" t="s">
        <v>45</v>
      </c>
      <c r="AE349" s="32">
        <v>46029</v>
      </c>
      <c r="AF349" s="62">
        <v>0.42782407407407408</v>
      </c>
      <c r="AG349" t="s">
        <v>313</v>
      </c>
      <c r="AH349" t="s">
        <v>335</v>
      </c>
      <c r="AI349" s="32">
        <v>46042</v>
      </c>
      <c r="AJ349" s="62">
        <v>0.71923611111111108</v>
      </c>
      <c r="AK349" t="s">
        <v>398</v>
      </c>
      <c r="AL349" t="s">
        <v>313</v>
      </c>
      <c r="AM349" t="s">
        <v>313</v>
      </c>
      <c r="AN349" t="s">
        <v>3522</v>
      </c>
      <c r="AO349" t="s">
        <v>45</v>
      </c>
      <c r="AP349" t="s">
        <v>3523</v>
      </c>
      <c r="AQ349" t="s">
        <v>313</v>
      </c>
      <c r="AR349" s="32">
        <v>46041</v>
      </c>
      <c r="AT349" t="s">
        <v>313</v>
      </c>
      <c r="AU349" t="s">
        <v>313</v>
      </c>
      <c r="AV349" t="s">
        <v>313</v>
      </c>
      <c r="AW349" t="s">
        <v>313</v>
      </c>
      <c r="AX349">
        <v>1</v>
      </c>
    </row>
    <row r="350" spans="1:50" x14ac:dyDescent="0.3">
      <c r="A350" t="s">
        <v>40</v>
      </c>
      <c r="B350">
        <v>757</v>
      </c>
      <c r="D350">
        <v>3046</v>
      </c>
      <c r="E350" t="s">
        <v>3524</v>
      </c>
      <c r="F350" t="s">
        <v>313</v>
      </c>
      <c r="G350" t="s">
        <v>2066</v>
      </c>
      <c r="I350" t="s">
        <v>313</v>
      </c>
      <c r="J350" t="s">
        <v>2067</v>
      </c>
      <c r="K350" t="s">
        <v>2068</v>
      </c>
      <c r="L350" t="s">
        <v>313</v>
      </c>
      <c r="M350" t="s">
        <v>2069</v>
      </c>
      <c r="N350" t="s">
        <v>313</v>
      </c>
      <c r="O350" t="s">
        <v>313</v>
      </c>
      <c r="P350" t="s">
        <v>313</v>
      </c>
      <c r="Q350" t="s">
        <v>313</v>
      </c>
      <c r="R350" t="s">
        <v>313</v>
      </c>
      <c r="S350" t="s">
        <v>2025</v>
      </c>
      <c r="T350" t="s">
        <v>313</v>
      </c>
      <c r="U350" t="s">
        <v>313</v>
      </c>
      <c r="V350" t="s">
        <v>5571</v>
      </c>
      <c r="W350" t="s">
        <v>320</v>
      </c>
      <c r="X350" t="s">
        <v>437</v>
      </c>
      <c r="Y350" t="s">
        <v>313</v>
      </c>
      <c r="Z350" s="32">
        <v>46034</v>
      </c>
      <c r="AC350">
        <v>15</v>
      </c>
      <c r="AD350" t="s">
        <v>40</v>
      </c>
      <c r="AE350" s="32">
        <v>46030</v>
      </c>
      <c r="AF350" s="62">
        <v>0.66454861111111108</v>
      </c>
      <c r="AG350" t="s">
        <v>313</v>
      </c>
      <c r="AH350" t="s">
        <v>335</v>
      </c>
      <c r="AI350" s="32">
        <v>46045</v>
      </c>
      <c r="AJ350" s="62">
        <v>0.74555555555555553</v>
      </c>
      <c r="AK350" t="s">
        <v>6116</v>
      </c>
      <c r="AL350" t="s">
        <v>3525</v>
      </c>
      <c r="AM350" t="s">
        <v>313</v>
      </c>
      <c r="AN350" t="s">
        <v>313</v>
      </c>
      <c r="AO350" t="s">
        <v>40</v>
      </c>
      <c r="AP350" t="s">
        <v>313</v>
      </c>
      <c r="AQ350" t="s">
        <v>313</v>
      </c>
      <c r="AR350" s="32">
        <v>46034</v>
      </c>
      <c r="AT350" t="s">
        <v>313</v>
      </c>
      <c r="AU350" t="s">
        <v>313</v>
      </c>
      <c r="AV350" t="s">
        <v>313</v>
      </c>
      <c r="AW350" t="s">
        <v>313</v>
      </c>
      <c r="AX350">
        <v>1</v>
      </c>
    </row>
    <row r="351" spans="1:50" x14ac:dyDescent="0.3">
      <c r="A351" t="s">
        <v>40</v>
      </c>
      <c r="B351">
        <v>758</v>
      </c>
      <c r="D351">
        <v>3048</v>
      </c>
      <c r="E351" t="s">
        <v>4578</v>
      </c>
      <c r="F351" t="s">
        <v>313</v>
      </c>
      <c r="G351" t="s">
        <v>2070</v>
      </c>
      <c r="I351" t="s">
        <v>313</v>
      </c>
      <c r="J351" t="s">
        <v>2071</v>
      </c>
      <c r="K351" t="s">
        <v>2072</v>
      </c>
      <c r="L351" t="s">
        <v>313</v>
      </c>
      <c r="M351" t="s">
        <v>2073</v>
      </c>
      <c r="N351" t="s">
        <v>313</v>
      </c>
      <c r="O351" t="s">
        <v>313</v>
      </c>
      <c r="P351" t="s">
        <v>313</v>
      </c>
      <c r="Q351" t="s">
        <v>313</v>
      </c>
      <c r="R351" t="s">
        <v>313</v>
      </c>
      <c r="S351" t="s">
        <v>313</v>
      </c>
      <c r="T351" t="s">
        <v>313</v>
      </c>
      <c r="U351" t="s">
        <v>313</v>
      </c>
      <c r="V351" t="s">
        <v>955</v>
      </c>
      <c r="W351" t="s">
        <v>320</v>
      </c>
      <c r="X351" t="s">
        <v>347</v>
      </c>
      <c r="Y351" t="s">
        <v>313</v>
      </c>
      <c r="Z351" s="32">
        <v>46079</v>
      </c>
      <c r="AA351">
        <v>0</v>
      </c>
      <c r="AB351">
        <v>66</v>
      </c>
      <c r="AC351">
        <v>49</v>
      </c>
      <c r="AD351" t="s">
        <v>40</v>
      </c>
      <c r="AE351" s="32">
        <v>46030</v>
      </c>
      <c r="AF351" s="62">
        <v>0.7044907407407407</v>
      </c>
      <c r="AG351" t="s">
        <v>313</v>
      </c>
      <c r="AH351" t="s">
        <v>335</v>
      </c>
      <c r="AI351" s="32">
        <v>46079</v>
      </c>
      <c r="AJ351" s="62">
        <v>0.92770833333333336</v>
      </c>
      <c r="AK351" t="s">
        <v>474</v>
      </c>
      <c r="AL351" t="s">
        <v>313</v>
      </c>
      <c r="AM351" t="s">
        <v>313</v>
      </c>
      <c r="AN351" t="s">
        <v>2074</v>
      </c>
      <c r="AO351" t="s">
        <v>40</v>
      </c>
      <c r="AP351" t="s">
        <v>2074</v>
      </c>
      <c r="AQ351" t="s">
        <v>313</v>
      </c>
      <c r="AR351" s="32">
        <v>46079</v>
      </c>
      <c r="AS351">
        <v>50</v>
      </c>
      <c r="AT351" t="s">
        <v>3527</v>
      </c>
      <c r="AU351" t="s">
        <v>3528</v>
      </c>
      <c r="AV351" t="s">
        <v>3529</v>
      </c>
      <c r="AW351" t="s">
        <v>3530</v>
      </c>
      <c r="AX351">
        <v>1</v>
      </c>
    </row>
    <row r="352" spans="1:50" x14ac:dyDescent="0.3">
      <c r="A352" t="s">
        <v>40</v>
      </c>
      <c r="B352">
        <v>759</v>
      </c>
      <c r="D352">
        <v>3049</v>
      </c>
      <c r="E352" t="s">
        <v>2075</v>
      </c>
      <c r="F352" t="s">
        <v>313</v>
      </c>
      <c r="G352" t="s">
        <v>2076</v>
      </c>
      <c r="H352">
        <v>10345472000130</v>
      </c>
      <c r="I352" t="s">
        <v>313</v>
      </c>
      <c r="J352" t="s">
        <v>2077</v>
      </c>
      <c r="K352" t="s">
        <v>2078</v>
      </c>
      <c r="L352" t="s">
        <v>313</v>
      </c>
      <c r="M352" t="s">
        <v>2079</v>
      </c>
      <c r="N352" t="s">
        <v>313</v>
      </c>
      <c r="O352" t="s">
        <v>313</v>
      </c>
      <c r="P352" t="s">
        <v>313</v>
      </c>
      <c r="Q352" t="s">
        <v>313</v>
      </c>
      <c r="R352" t="s">
        <v>313</v>
      </c>
      <c r="S352" t="s">
        <v>313</v>
      </c>
      <c r="T352" t="s">
        <v>313</v>
      </c>
      <c r="U352" t="s">
        <v>313</v>
      </c>
      <c r="V352" t="s">
        <v>1237</v>
      </c>
      <c r="W352" t="s">
        <v>320</v>
      </c>
      <c r="X352" t="s">
        <v>356</v>
      </c>
      <c r="Y352" t="s">
        <v>313</v>
      </c>
      <c r="Z352" s="32">
        <v>46053</v>
      </c>
      <c r="AA352">
        <v>1505387</v>
      </c>
      <c r="AB352">
        <v>27562</v>
      </c>
      <c r="AC352">
        <v>4</v>
      </c>
      <c r="AD352" t="s">
        <v>40</v>
      </c>
      <c r="AE352" s="32">
        <v>46030</v>
      </c>
      <c r="AF352" s="62">
        <v>0.71855324074074078</v>
      </c>
      <c r="AG352" t="s">
        <v>313</v>
      </c>
      <c r="AH352" t="s">
        <v>358</v>
      </c>
      <c r="AI352" s="32">
        <v>46034</v>
      </c>
      <c r="AJ352" s="62">
        <v>0.6088541666666667</v>
      </c>
      <c r="AK352" t="s">
        <v>313</v>
      </c>
      <c r="AL352" t="s">
        <v>313</v>
      </c>
      <c r="AM352" t="s">
        <v>313</v>
      </c>
      <c r="AN352" t="s">
        <v>2074</v>
      </c>
      <c r="AO352" t="s">
        <v>40</v>
      </c>
      <c r="AP352" t="s">
        <v>2074</v>
      </c>
      <c r="AQ352" t="s">
        <v>313</v>
      </c>
      <c r="AR352" s="32"/>
      <c r="AT352" t="s">
        <v>313</v>
      </c>
      <c r="AU352" t="s">
        <v>313</v>
      </c>
      <c r="AV352" t="s">
        <v>313</v>
      </c>
      <c r="AW352" t="s">
        <v>313</v>
      </c>
      <c r="AX352">
        <v>1</v>
      </c>
    </row>
    <row r="353" spans="1:50" x14ac:dyDescent="0.3">
      <c r="A353" t="s">
        <v>40</v>
      </c>
      <c r="B353">
        <v>760</v>
      </c>
      <c r="D353">
        <v>3050</v>
      </c>
      <c r="E353" t="s">
        <v>5578</v>
      </c>
      <c r="F353" t="s">
        <v>313</v>
      </c>
      <c r="G353" t="s">
        <v>2080</v>
      </c>
      <c r="H353">
        <v>3204281000192</v>
      </c>
      <c r="I353" t="s">
        <v>313</v>
      </c>
      <c r="J353" t="s">
        <v>2081</v>
      </c>
      <c r="K353" t="s">
        <v>2082</v>
      </c>
      <c r="L353" t="s">
        <v>313</v>
      </c>
      <c r="M353" t="s">
        <v>2083</v>
      </c>
      <c r="N353" t="s">
        <v>313</v>
      </c>
      <c r="O353" t="s">
        <v>313</v>
      </c>
      <c r="P353" t="s">
        <v>313</v>
      </c>
      <c r="Q353" t="s">
        <v>2084</v>
      </c>
      <c r="R353" t="s">
        <v>330</v>
      </c>
      <c r="S353" t="s">
        <v>313</v>
      </c>
      <c r="T353" t="s">
        <v>313</v>
      </c>
      <c r="U353" t="s">
        <v>313</v>
      </c>
      <c r="V353" t="s">
        <v>1237</v>
      </c>
      <c r="W353" t="s">
        <v>320</v>
      </c>
      <c r="X353" t="s">
        <v>356</v>
      </c>
      <c r="Y353" t="s">
        <v>313</v>
      </c>
      <c r="Z353" s="32">
        <v>46112</v>
      </c>
      <c r="AA353">
        <v>58000</v>
      </c>
      <c r="AB353">
        <v>0</v>
      </c>
      <c r="AC353">
        <v>132</v>
      </c>
      <c r="AD353" t="s">
        <v>40</v>
      </c>
      <c r="AE353" s="32">
        <v>46030</v>
      </c>
      <c r="AF353" s="62">
        <v>0.72366898148148151</v>
      </c>
      <c r="AG353" t="s">
        <v>313</v>
      </c>
      <c r="AH353" t="s">
        <v>322</v>
      </c>
      <c r="AI353" s="32"/>
      <c r="AJ353" s="62"/>
      <c r="AK353" t="s">
        <v>313</v>
      </c>
      <c r="AL353" t="s">
        <v>313</v>
      </c>
      <c r="AM353" t="s">
        <v>313</v>
      </c>
      <c r="AN353" t="s">
        <v>2085</v>
      </c>
      <c r="AO353" t="s">
        <v>40</v>
      </c>
      <c r="AP353" t="s">
        <v>2085</v>
      </c>
      <c r="AQ353" t="s">
        <v>313</v>
      </c>
      <c r="AR353" s="32">
        <v>46101</v>
      </c>
      <c r="AS353">
        <v>90</v>
      </c>
      <c r="AT353" t="s">
        <v>3532</v>
      </c>
      <c r="AU353" t="s">
        <v>2256</v>
      </c>
      <c r="AV353" t="s">
        <v>4579</v>
      </c>
      <c r="AW353" t="s">
        <v>3529</v>
      </c>
      <c r="AX353">
        <v>1</v>
      </c>
    </row>
    <row r="354" spans="1:50" x14ac:dyDescent="0.3">
      <c r="A354" t="s">
        <v>40</v>
      </c>
      <c r="B354">
        <v>761</v>
      </c>
      <c r="D354">
        <v>3053</v>
      </c>
      <c r="E354" t="s">
        <v>2086</v>
      </c>
      <c r="F354" t="s">
        <v>313</v>
      </c>
      <c r="G354" t="s">
        <v>2087</v>
      </c>
      <c r="H354">
        <v>12585697000199</v>
      </c>
      <c r="I354" t="s">
        <v>313</v>
      </c>
      <c r="J354" t="s">
        <v>2088</v>
      </c>
      <c r="K354" t="s">
        <v>2089</v>
      </c>
      <c r="L354" t="s">
        <v>313</v>
      </c>
      <c r="M354" t="s">
        <v>2090</v>
      </c>
      <c r="N354" t="s">
        <v>313</v>
      </c>
      <c r="O354" t="s">
        <v>313</v>
      </c>
      <c r="P354" t="s">
        <v>313</v>
      </c>
      <c r="Q354" t="s">
        <v>1371</v>
      </c>
      <c r="R354" t="s">
        <v>330</v>
      </c>
      <c r="S354" t="s">
        <v>313</v>
      </c>
      <c r="T354" t="s">
        <v>313</v>
      </c>
      <c r="U354" t="s">
        <v>313</v>
      </c>
      <c r="V354" t="s">
        <v>313</v>
      </c>
      <c r="W354" t="s">
        <v>320</v>
      </c>
      <c r="X354" t="s">
        <v>347</v>
      </c>
      <c r="Y354" t="s">
        <v>313</v>
      </c>
      <c r="Z354" s="32">
        <v>46053</v>
      </c>
      <c r="AA354">
        <v>8100</v>
      </c>
      <c r="AB354">
        <v>1080</v>
      </c>
      <c r="AC354">
        <v>4</v>
      </c>
      <c r="AD354" t="s">
        <v>40</v>
      </c>
      <c r="AE354" s="32">
        <v>46030</v>
      </c>
      <c r="AF354" s="62">
        <v>0.72824074074074074</v>
      </c>
      <c r="AG354" t="s">
        <v>313</v>
      </c>
      <c r="AH354" t="s">
        <v>335</v>
      </c>
      <c r="AI354" s="32">
        <v>46034</v>
      </c>
      <c r="AJ354" s="62">
        <v>0.60534722222222226</v>
      </c>
      <c r="AK354" t="s">
        <v>398</v>
      </c>
      <c r="AL354" t="s">
        <v>313</v>
      </c>
      <c r="AM354" t="s">
        <v>313</v>
      </c>
      <c r="AN354" t="s">
        <v>2074</v>
      </c>
      <c r="AO354" t="s">
        <v>40</v>
      </c>
      <c r="AP354" t="s">
        <v>2074</v>
      </c>
      <c r="AQ354" t="s">
        <v>313</v>
      </c>
      <c r="AR354" s="32">
        <v>46031</v>
      </c>
      <c r="AT354" t="s">
        <v>313</v>
      </c>
      <c r="AU354" t="s">
        <v>313</v>
      </c>
      <c r="AV354" t="s">
        <v>313</v>
      </c>
      <c r="AW354" t="s">
        <v>313</v>
      </c>
      <c r="AX354">
        <v>1</v>
      </c>
    </row>
    <row r="355" spans="1:50" x14ac:dyDescent="0.3">
      <c r="A355" t="s">
        <v>40</v>
      </c>
      <c r="B355">
        <v>762</v>
      </c>
      <c r="D355">
        <v>3040</v>
      </c>
      <c r="E355" t="s">
        <v>3534</v>
      </c>
      <c r="F355" t="s">
        <v>313</v>
      </c>
      <c r="G355" t="s">
        <v>2091</v>
      </c>
      <c r="I355" t="s">
        <v>313</v>
      </c>
      <c r="J355" t="s">
        <v>2092</v>
      </c>
      <c r="K355" t="s">
        <v>2093</v>
      </c>
      <c r="L355" t="s">
        <v>313</v>
      </c>
      <c r="M355" t="s">
        <v>2094</v>
      </c>
      <c r="N355" t="s">
        <v>313</v>
      </c>
      <c r="O355" t="s">
        <v>313</v>
      </c>
      <c r="P355" t="s">
        <v>313</v>
      </c>
      <c r="Q355" t="s">
        <v>313</v>
      </c>
      <c r="R355" t="s">
        <v>313</v>
      </c>
      <c r="S355" t="s">
        <v>2025</v>
      </c>
      <c r="T355" t="s">
        <v>313</v>
      </c>
      <c r="U355" t="s">
        <v>313</v>
      </c>
      <c r="V355" t="s">
        <v>5579</v>
      </c>
      <c r="W355" t="s">
        <v>320</v>
      </c>
      <c r="X355" t="s">
        <v>437</v>
      </c>
      <c r="Y355" t="s">
        <v>313</v>
      </c>
      <c r="Z355" s="32">
        <v>46045</v>
      </c>
      <c r="AC355">
        <v>15</v>
      </c>
      <c r="AD355" t="s">
        <v>40</v>
      </c>
      <c r="AE355" s="32">
        <v>46030</v>
      </c>
      <c r="AF355" s="62">
        <v>0.7323263888888889</v>
      </c>
      <c r="AG355" t="s">
        <v>313</v>
      </c>
      <c r="AH355" t="s">
        <v>335</v>
      </c>
      <c r="AI355" s="32">
        <v>46045</v>
      </c>
      <c r="AJ355" s="62">
        <v>0.74736111111111114</v>
      </c>
      <c r="AK355" t="s">
        <v>6118</v>
      </c>
      <c r="AL355" t="s">
        <v>313</v>
      </c>
      <c r="AM355" t="s">
        <v>313</v>
      </c>
      <c r="AN355" t="s">
        <v>313</v>
      </c>
      <c r="AO355" t="s">
        <v>40</v>
      </c>
      <c r="AP355" t="s">
        <v>313</v>
      </c>
      <c r="AQ355" t="s">
        <v>313</v>
      </c>
      <c r="AR355" s="32">
        <v>46045</v>
      </c>
      <c r="AT355" t="s">
        <v>313</v>
      </c>
      <c r="AU355" t="s">
        <v>313</v>
      </c>
      <c r="AV355" t="s">
        <v>313</v>
      </c>
      <c r="AW355" t="s">
        <v>313</v>
      </c>
      <c r="AX355">
        <v>1</v>
      </c>
    </row>
    <row r="356" spans="1:50" x14ac:dyDescent="0.3">
      <c r="A356" t="s">
        <v>20</v>
      </c>
      <c r="B356">
        <v>763</v>
      </c>
      <c r="D356">
        <v>3058</v>
      </c>
      <c r="E356" t="s">
        <v>5580</v>
      </c>
      <c r="F356" t="s">
        <v>313</v>
      </c>
      <c r="G356" t="s">
        <v>2095</v>
      </c>
      <c r="H356">
        <v>55042933000133</v>
      </c>
      <c r="I356" t="s">
        <v>313</v>
      </c>
      <c r="J356" t="s">
        <v>2096</v>
      </c>
      <c r="K356" t="s">
        <v>2097</v>
      </c>
      <c r="L356" t="s">
        <v>313</v>
      </c>
      <c r="M356" t="s">
        <v>2098</v>
      </c>
      <c r="N356" t="s">
        <v>313</v>
      </c>
      <c r="O356" t="s">
        <v>313</v>
      </c>
      <c r="P356" t="s">
        <v>313</v>
      </c>
      <c r="Q356" t="s">
        <v>2099</v>
      </c>
      <c r="R356" t="s">
        <v>642</v>
      </c>
      <c r="S356" t="s">
        <v>2025</v>
      </c>
      <c r="T356" t="s">
        <v>313</v>
      </c>
      <c r="U356" t="s">
        <v>313</v>
      </c>
      <c r="V356" t="s">
        <v>5571</v>
      </c>
      <c r="W356" t="s">
        <v>320</v>
      </c>
      <c r="X356" t="s">
        <v>397</v>
      </c>
      <c r="Y356" t="s">
        <v>313</v>
      </c>
      <c r="Z356" s="32">
        <v>46053</v>
      </c>
      <c r="AA356">
        <v>61904</v>
      </c>
      <c r="AB356">
        <v>13156</v>
      </c>
      <c r="AC356">
        <v>20</v>
      </c>
      <c r="AD356" t="s">
        <v>20</v>
      </c>
      <c r="AE356" s="32">
        <v>46031</v>
      </c>
      <c r="AF356" s="62">
        <v>0.46917824074074072</v>
      </c>
      <c r="AG356" t="s">
        <v>313</v>
      </c>
      <c r="AH356" t="s">
        <v>335</v>
      </c>
      <c r="AI356" s="32">
        <v>46051</v>
      </c>
      <c r="AJ356" s="62">
        <v>0.60484953703703703</v>
      </c>
      <c r="AK356" t="s">
        <v>6114</v>
      </c>
      <c r="AL356" t="s">
        <v>5581</v>
      </c>
      <c r="AM356" t="s">
        <v>313</v>
      </c>
      <c r="AN356" t="s">
        <v>3523</v>
      </c>
      <c r="AO356" t="s">
        <v>313</v>
      </c>
      <c r="AP356" t="s">
        <v>3538</v>
      </c>
      <c r="AQ356" t="s">
        <v>313</v>
      </c>
      <c r="AR356" s="32">
        <v>46051</v>
      </c>
      <c r="AT356" t="s">
        <v>313</v>
      </c>
      <c r="AU356" t="s">
        <v>313</v>
      </c>
      <c r="AV356" t="s">
        <v>313</v>
      </c>
      <c r="AW356" t="s">
        <v>313</v>
      </c>
      <c r="AX356">
        <v>1</v>
      </c>
    </row>
    <row r="357" spans="1:50" x14ac:dyDescent="0.3">
      <c r="A357" t="s">
        <v>45</v>
      </c>
      <c r="B357">
        <v>764</v>
      </c>
      <c r="D357">
        <v>3007</v>
      </c>
      <c r="E357" t="s">
        <v>3539</v>
      </c>
      <c r="F357" t="s">
        <v>313</v>
      </c>
      <c r="G357" t="s">
        <v>2100</v>
      </c>
      <c r="H357">
        <v>51776465000170</v>
      </c>
      <c r="I357" t="s">
        <v>313</v>
      </c>
      <c r="J357" t="s">
        <v>2101</v>
      </c>
      <c r="K357" t="s">
        <v>2102</v>
      </c>
      <c r="L357" t="s">
        <v>313</v>
      </c>
      <c r="M357" t="s">
        <v>2103</v>
      </c>
      <c r="N357" t="s">
        <v>313</v>
      </c>
      <c r="O357" t="s">
        <v>313</v>
      </c>
      <c r="P357" t="s">
        <v>313</v>
      </c>
      <c r="Q357" t="s">
        <v>313</v>
      </c>
      <c r="R357" t="s">
        <v>313</v>
      </c>
      <c r="S357" t="s">
        <v>2025</v>
      </c>
      <c r="T357" t="s">
        <v>313</v>
      </c>
      <c r="U357" t="s">
        <v>313</v>
      </c>
      <c r="V357" t="s">
        <v>5571</v>
      </c>
      <c r="W357" t="s">
        <v>320</v>
      </c>
      <c r="X357" t="s">
        <v>333</v>
      </c>
      <c r="Y357" t="s">
        <v>313</v>
      </c>
      <c r="Z357" s="32">
        <v>46112</v>
      </c>
      <c r="AC357">
        <v>120</v>
      </c>
      <c r="AD357" t="s">
        <v>45</v>
      </c>
      <c r="AE357" s="32">
        <v>46031</v>
      </c>
      <c r="AF357" s="62">
        <v>0.48917824074074073</v>
      </c>
      <c r="AG357" t="s">
        <v>313</v>
      </c>
      <c r="AH357" t="s">
        <v>335</v>
      </c>
      <c r="AI357" s="32">
        <v>46151</v>
      </c>
      <c r="AJ357" s="62">
        <v>0.35598379629629628</v>
      </c>
      <c r="AK357" t="s">
        <v>398</v>
      </c>
      <c r="AL357" t="s">
        <v>313</v>
      </c>
      <c r="AM357" t="s">
        <v>313</v>
      </c>
      <c r="AN357" t="s">
        <v>313</v>
      </c>
      <c r="AO357" t="s">
        <v>45</v>
      </c>
      <c r="AP357" t="s">
        <v>3540</v>
      </c>
      <c r="AQ357" t="s">
        <v>313</v>
      </c>
      <c r="AR357" s="32">
        <v>46050</v>
      </c>
      <c r="AT357" t="s">
        <v>313</v>
      </c>
      <c r="AU357" t="s">
        <v>313</v>
      </c>
      <c r="AV357" t="s">
        <v>313</v>
      </c>
      <c r="AW357" t="s">
        <v>313</v>
      </c>
      <c r="AX357">
        <v>1</v>
      </c>
    </row>
    <row r="358" spans="1:50" x14ac:dyDescent="0.3">
      <c r="A358" t="s">
        <v>40</v>
      </c>
      <c r="B358">
        <v>766</v>
      </c>
      <c r="D358">
        <v>3063</v>
      </c>
      <c r="E358" t="s">
        <v>3541</v>
      </c>
      <c r="F358" t="s">
        <v>313</v>
      </c>
      <c r="G358" t="s">
        <v>2104</v>
      </c>
      <c r="I358" t="s">
        <v>313</v>
      </c>
      <c r="J358" t="s">
        <v>3145</v>
      </c>
      <c r="K358" t="s">
        <v>2106</v>
      </c>
      <c r="L358" t="s">
        <v>313</v>
      </c>
      <c r="M358" t="s">
        <v>648</v>
      </c>
      <c r="N358" t="s">
        <v>313</v>
      </c>
      <c r="O358" t="s">
        <v>313</v>
      </c>
      <c r="P358" t="s">
        <v>313</v>
      </c>
      <c r="Q358" t="s">
        <v>313</v>
      </c>
      <c r="R358" t="s">
        <v>313</v>
      </c>
      <c r="S358" t="s">
        <v>313</v>
      </c>
      <c r="T358" t="s">
        <v>313</v>
      </c>
      <c r="U358" t="s">
        <v>313</v>
      </c>
      <c r="V358" t="s">
        <v>1915</v>
      </c>
      <c r="W358" t="s">
        <v>320</v>
      </c>
      <c r="X358" t="s">
        <v>356</v>
      </c>
      <c r="Y358" t="s">
        <v>313</v>
      </c>
      <c r="Z358" s="32">
        <v>46037</v>
      </c>
      <c r="AA358">
        <v>56100</v>
      </c>
      <c r="AB358">
        <v>67334</v>
      </c>
      <c r="AC358">
        <v>14</v>
      </c>
      <c r="AD358" t="s">
        <v>40</v>
      </c>
      <c r="AE358" s="32">
        <v>46031</v>
      </c>
      <c r="AF358" s="62">
        <v>0.64468749999999997</v>
      </c>
      <c r="AG358" t="s">
        <v>313</v>
      </c>
      <c r="AH358" t="s">
        <v>358</v>
      </c>
      <c r="AI358" s="32">
        <v>46045</v>
      </c>
      <c r="AJ358" s="62">
        <v>0.46248842592592593</v>
      </c>
      <c r="AK358" t="s">
        <v>313</v>
      </c>
      <c r="AL358" t="s">
        <v>313</v>
      </c>
      <c r="AM358" t="s">
        <v>313</v>
      </c>
      <c r="AN358" t="s">
        <v>2074</v>
      </c>
      <c r="AO358" t="s">
        <v>40</v>
      </c>
      <c r="AP358" t="s">
        <v>2107</v>
      </c>
      <c r="AQ358" t="s">
        <v>313</v>
      </c>
      <c r="AR358" s="32">
        <v>46037</v>
      </c>
      <c r="AT358" t="s">
        <v>313</v>
      </c>
      <c r="AU358" t="s">
        <v>313</v>
      </c>
      <c r="AV358" t="s">
        <v>313</v>
      </c>
      <c r="AW358" t="s">
        <v>313</v>
      </c>
      <c r="AX358">
        <v>1</v>
      </c>
    </row>
    <row r="359" spans="1:50" x14ac:dyDescent="0.3">
      <c r="A359" t="s">
        <v>40</v>
      </c>
      <c r="B359">
        <v>767</v>
      </c>
      <c r="D359">
        <v>3064</v>
      </c>
      <c r="E359" t="s">
        <v>4619</v>
      </c>
      <c r="F359" t="s">
        <v>313</v>
      </c>
      <c r="G359" t="s">
        <v>2108</v>
      </c>
      <c r="I359" t="s">
        <v>313</v>
      </c>
      <c r="J359" t="s">
        <v>2109</v>
      </c>
      <c r="K359" t="s">
        <v>2110</v>
      </c>
      <c r="L359" t="s">
        <v>313</v>
      </c>
      <c r="M359" t="s">
        <v>2111</v>
      </c>
      <c r="N359" t="s">
        <v>313</v>
      </c>
      <c r="O359" t="s">
        <v>313</v>
      </c>
      <c r="P359" t="s">
        <v>313</v>
      </c>
      <c r="Q359" t="s">
        <v>313</v>
      </c>
      <c r="R359" t="s">
        <v>313</v>
      </c>
      <c r="S359" t="s">
        <v>313</v>
      </c>
      <c r="T359" t="s">
        <v>313</v>
      </c>
      <c r="U359" t="s">
        <v>313</v>
      </c>
      <c r="V359" t="s">
        <v>1148</v>
      </c>
      <c r="W359" t="s">
        <v>320</v>
      </c>
      <c r="X359" t="s">
        <v>347</v>
      </c>
      <c r="Y359" t="s">
        <v>313</v>
      </c>
      <c r="Z359" s="32">
        <v>46053</v>
      </c>
      <c r="AA359">
        <v>16000</v>
      </c>
      <c r="AB359">
        <v>18330</v>
      </c>
      <c r="AC359">
        <v>49</v>
      </c>
      <c r="AD359" t="s">
        <v>40</v>
      </c>
      <c r="AE359" s="32">
        <v>46031</v>
      </c>
      <c r="AF359" s="62">
        <v>0.65190972222222221</v>
      </c>
      <c r="AG359" t="s">
        <v>313</v>
      </c>
      <c r="AH359" t="s">
        <v>335</v>
      </c>
      <c r="AI359" s="32">
        <v>46080</v>
      </c>
      <c r="AJ359" s="62">
        <v>0.89033564814814814</v>
      </c>
      <c r="AK359" t="s">
        <v>6115</v>
      </c>
      <c r="AL359" t="s">
        <v>313</v>
      </c>
      <c r="AM359" t="s">
        <v>313</v>
      </c>
      <c r="AN359" t="s">
        <v>2107</v>
      </c>
      <c r="AO359" t="s">
        <v>40</v>
      </c>
      <c r="AP359" t="s">
        <v>2085</v>
      </c>
      <c r="AQ359" t="s">
        <v>313</v>
      </c>
      <c r="AR359" s="32">
        <v>46041</v>
      </c>
      <c r="AS359">
        <v>30</v>
      </c>
      <c r="AT359" t="s">
        <v>3466</v>
      </c>
      <c r="AU359" t="s">
        <v>30</v>
      </c>
      <c r="AV359" t="s">
        <v>3467</v>
      </c>
      <c r="AW359" t="s">
        <v>3543</v>
      </c>
      <c r="AX359">
        <v>1</v>
      </c>
    </row>
    <row r="360" spans="1:50" x14ac:dyDescent="0.3">
      <c r="A360" t="s">
        <v>45</v>
      </c>
      <c r="B360">
        <v>768</v>
      </c>
      <c r="D360">
        <v>2107</v>
      </c>
      <c r="E360" t="s">
        <v>3544</v>
      </c>
      <c r="F360" t="s">
        <v>2112</v>
      </c>
      <c r="G360" t="s">
        <v>2113</v>
      </c>
      <c r="H360">
        <v>10469551000152</v>
      </c>
      <c r="I360" t="s">
        <v>313</v>
      </c>
      <c r="J360" t="s">
        <v>5582</v>
      </c>
      <c r="K360" t="s">
        <v>3545</v>
      </c>
      <c r="L360" t="s">
        <v>313</v>
      </c>
      <c r="M360" t="s">
        <v>3546</v>
      </c>
      <c r="N360" t="s">
        <v>313</v>
      </c>
      <c r="O360" t="s">
        <v>313</v>
      </c>
      <c r="P360" t="s">
        <v>313</v>
      </c>
      <c r="Q360" t="s">
        <v>2115</v>
      </c>
      <c r="R360" t="s">
        <v>472</v>
      </c>
      <c r="S360" t="s">
        <v>345</v>
      </c>
      <c r="T360" t="s">
        <v>313</v>
      </c>
      <c r="U360" t="s">
        <v>313</v>
      </c>
      <c r="V360" t="s">
        <v>5583</v>
      </c>
      <c r="W360" t="s">
        <v>320</v>
      </c>
      <c r="X360" t="s">
        <v>437</v>
      </c>
      <c r="Y360" t="s">
        <v>313</v>
      </c>
      <c r="Z360" s="32">
        <v>46142</v>
      </c>
      <c r="AC360">
        <v>11</v>
      </c>
      <c r="AD360" t="s">
        <v>45</v>
      </c>
      <c r="AE360" s="32">
        <v>46031</v>
      </c>
      <c r="AF360" s="62">
        <v>0.70384259259259263</v>
      </c>
      <c r="AG360" t="s">
        <v>313</v>
      </c>
      <c r="AH360" t="s">
        <v>335</v>
      </c>
      <c r="AI360" s="32">
        <v>46042</v>
      </c>
      <c r="AJ360" s="62">
        <v>0.71552083333333338</v>
      </c>
      <c r="AK360" t="s">
        <v>6116</v>
      </c>
      <c r="AL360" t="s">
        <v>313</v>
      </c>
      <c r="AM360" t="s">
        <v>313</v>
      </c>
      <c r="AN360" t="s">
        <v>313</v>
      </c>
      <c r="AO360" t="s">
        <v>313</v>
      </c>
      <c r="AP360" t="s">
        <v>313</v>
      </c>
      <c r="AQ360" t="s">
        <v>313</v>
      </c>
      <c r="AR360" s="32">
        <v>46035</v>
      </c>
      <c r="AT360" t="s">
        <v>313</v>
      </c>
      <c r="AU360" t="s">
        <v>313</v>
      </c>
      <c r="AV360" t="s">
        <v>313</v>
      </c>
      <c r="AW360" t="s">
        <v>313</v>
      </c>
      <c r="AX360">
        <v>1</v>
      </c>
    </row>
    <row r="361" spans="1:50" x14ac:dyDescent="0.3">
      <c r="A361" t="s">
        <v>40</v>
      </c>
      <c r="B361">
        <v>769</v>
      </c>
      <c r="D361">
        <v>2997</v>
      </c>
      <c r="E361" t="s">
        <v>3548</v>
      </c>
      <c r="F361" t="s">
        <v>313</v>
      </c>
      <c r="G361" t="s">
        <v>2116</v>
      </c>
      <c r="I361" t="s">
        <v>313</v>
      </c>
      <c r="J361" t="s">
        <v>2117</v>
      </c>
      <c r="K361" t="s">
        <v>2118</v>
      </c>
      <c r="L361" t="s">
        <v>313</v>
      </c>
      <c r="M361" t="s">
        <v>2119</v>
      </c>
      <c r="N361" t="s">
        <v>313</v>
      </c>
      <c r="O361" t="s">
        <v>313</v>
      </c>
      <c r="P361" t="s">
        <v>313</v>
      </c>
      <c r="Q361" t="s">
        <v>313</v>
      </c>
      <c r="R361" t="s">
        <v>313</v>
      </c>
      <c r="S361" t="s">
        <v>2025</v>
      </c>
      <c r="T361" t="s">
        <v>313</v>
      </c>
      <c r="U361" t="s">
        <v>313</v>
      </c>
      <c r="V361" t="s">
        <v>5571</v>
      </c>
      <c r="W361" t="s">
        <v>320</v>
      </c>
      <c r="X361" t="s">
        <v>437</v>
      </c>
      <c r="Y361" t="s">
        <v>313</v>
      </c>
      <c r="Z361" s="32">
        <v>46053</v>
      </c>
      <c r="AC361">
        <v>1</v>
      </c>
      <c r="AD361" t="s">
        <v>40</v>
      </c>
      <c r="AE361" s="32">
        <v>46034</v>
      </c>
      <c r="AF361" s="62">
        <v>0.72917824074074078</v>
      </c>
      <c r="AG361" t="s">
        <v>313</v>
      </c>
      <c r="AH361" t="s">
        <v>335</v>
      </c>
      <c r="AI361" s="32">
        <v>46035</v>
      </c>
      <c r="AJ361" s="62">
        <v>0.7297569444444445</v>
      </c>
      <c r="AK361" t="s">
        <v>398</v>
      </c>
      <c r="AL361" t="s">
        <v>313</v>
      </c>
      <c r="AM361" t="s">
        <v>313</v>
      </c>
      <c r="AN361" t="s">
        <v>313</v>
      </c>
      <c r="AO361" t="s">
        <v>40</v>
      </c>
      <c r="AP361" t="s">
        <v>313</v>
      </c>
      <c r="AQ361" t="s">
        <v>313</v>
      </c>
      <c r="AR361" s="32"/>
      <c r="AT361" t="s">
        <v>313</v>
      </c>
      <c r="AU361" t="s">
        <v>313</v>
      </c>
      <c r="AV361" t="s">
        <v>313</v>
      </c>
      <c r="AW361" t="s">
        <v>313</v>
      </c>
      <c r="AX361">
        <v>1</v>
      </c>
    </row>
    <row r="362" spans="1:50" x14ac:dyDescent="0.3">
      <c r="A362" t="s">
        <v>40</v>
      </c>
      <c r="B362">
        <v>770</v>
      </c>
      <c r="D362">
        <v>3005</v>
      </c>
      <c r="E362" t="s">
        <v>4510</v>
      </c>
      <c r="F362" t="s">
        <v>313</v>
      </c>
      <c r="G362" t="s">
        <v>2120</v>
      </c>
      <c r="H362">
        <v>18190972000151</v>
      </c>
      <c r="I362" t="s">
        <v>313</v>
      </c>
      <c r="J362" t="s">
        <v>2121</v>
      </c>
      <c r="K362" t="s">
        <v>2122</v>
      </c>
      <c r="L362" t="s">
        <v>313</v>
      </c>
      <c r="M362" t="s">
        <v>2123</v>
      </c>
      <c r="N362" t="s">
        <v>313</v>
      </c>
      <c r="O362" t="s">
        <v>313</v>
      </c>
      <c r="P362" t="s">
        <v>313</v>
      </c>
      <c r="Q362" t="s">
        <v>313</v>
      </c>
      <c r="R362" t="s">
        <v>313</v>
      </c>
      <c r="S362" t="s">
        <v>2025</v>
      </c>
      <c r="T362" t="s">
        <v>313</v>
      </c>
      <c r="U362" t="s">
        <v>313</v>
      </c>
      <c r="V362" t="s">
        <v>5571</v>
      </c>
      <c r="W362" t="s">
        <v>320</v>
      </c>
      <c r="X362" t="s">
        <v>437</v>
      </c>
      <c r="Y362" t="s">
        <v>313</v>
      </c>
      <c r="Z362" s="32">
        <v>46053</v>
      </c>
      <c r="AC362">
        <v>38</v>
      </c>
      <c r="AD362" t="s">
        <v>40</v>
      </c>
      <c r="AE362" s="32">
        <v>46034</v>
      </c>
      <c r="AF362" s="62">
        <v>0.73178240740740741</v>
      </c>
      <c r="AG362" t="s">
        <v>313</v>
      </c>
      <c r="AH362" t="s">
        <v>335</v>
      </c>
      <c r="AI362" s="32">
        <v>46072</v>
      </c>
      <c r="AJ362" s="62">
        <v>0.74324074074074076</v>
      </c>
      <c r="AK362" t="s">
        <v>6116</v>
      </c>
      <c r="AL362" t="s">
        <v>313</v>
      </c>
      <c r="AM362" t="s">
        <v>313</v>
      </c>
      <c r="AN362" t="s">
        <v>313</v>
      </c>
      <c r="AO362" t="s">
        <v>40</v>
      </c>
      <c r="AP362" t="s">
        <v>313</v>
      </c>
      <c r="AQ362" t="s">
        <v>313</v>
      </c>
      <c r="AR362" s="32">
        <v>46045</v>
      </c>
      <c r="AS362">
        <v>30</v>
      </c>
      <c r="AT362" t="s">
        <v>313</v>
      </c>
      <c r="AU362" t="s">
        <v>313</v>
      </c>
      <c r="AV362" t="s">
        <v>313</v>
      </c>
      <c r="AW362" t="s">
        <v>313</v>
      </c>
      <c r="AX362">
        <v>1</v>
      </c>
    </row>
    <row r="363" spans="1:50" x14ac:dyDescent="0.3">
      <c r="A363" t="s">
        <v>40</v>
      </c>
      <c r="B363">
        <v>771</v>
      </c>
      <c r="D363">
        <v>3001</v>
      </c>
      <c r="E363" t="s">
        <v>4915</v>
      </c>
      <c r="F363" t="s">
        <v>313</v>
      </c>
      <c r="G363" t="s">
        <v>2124</v>
      </c>
      <c r="I363" t="s">
        <v>313</v>
      </c>
      <c r="J363" t="s">
        <v>2125</v>
      </c>
      <c r="K363" t="s">
        <v>2126</v>
      </c>
      <c r="L363" t="s">
        <v>313</v>
      </c>
      <c r="M363" t="s">
        <v>2127</v>
      </c>
      <c r="N363" t="s">
        <v>313</v>
      </c>
      <c r="O363" t="s">
        <v>313</v>
      </c>
      <c r="P363" t="s">
        <v>313</v>
      </c>
      <c r="Q363" t="s">
        <v>313</v>
      </c>
      <c r="R363" t="s">
        <v>313</v>
      </c>
      <c r="S363" t="s">
        <v>2025</v>
      </c>
      <c r="T363" t="s">
        <v>313</v>
      </c>
      <c r="U363" t="s">
        <v>313</v>
      </c>
      <c r="V363" t="s">
        <v>5571</v>
      </c>
      <c r="W363" t="s">
        <v>320</v>
      </c>
      <c r="X363" t="s">
        <v>347</v>
      </c>
      <c r="Y363" t="s">
        <v>313</v>
      </c>
      <c r="Z363" s="32">
        <v>46112</v>
      </c>
      <c r="AA363">
        <v>6840289</v>
      </c>
      <c r="AB363">
        <v>44907</v>
      </c>
      <c r="AC363">
        <v>126</v>
      </c>
      <c r="AD363" t="s">
        <v>40</v>
      </c>
      <c r="AE363" s="32">
        <v>46034</v>
      </c>
      <c r="AF363" s="62">
        <v>0.7350578703703704</v>
      </c>
      <c r="AG363" t="s">
        <v>313</v>
      </c>
      <c r="AH363" t="s">
        <v>335</v>
      </c>
      <c r="AI363" s="32">
        <v>46160</v>
      </c>
      <c r="AJ363" s="62">
        <v>0.70289351851851856</v>
      </c>
      <c r="AK363" t="s">
        <v>6127</v>
      </c>
      <c r="AL363" t="s">
        <v>313</v>
      </c>
      <c r="AM363" t="s">
        <v>313</v>
      </c>
      <c r="AN363" t="s">
        <v>4615</v>
      </c>
      <c r="AO363" t="s">
        <v>40</v>
      </c>
      <c r="AP363" t="s">
        <v>4615</v>
      </c>
      <c r="AQ363" t="s">
        <v>313</v>
      </c>
      <c r="AR363" s="32">
        <v>46132</v>
      </c>
      <c r="AS363">
        <v>30</v>
      </c>
      <c r="AT363" t="s">
        <v>313</v>
      </c>
      <c r="AU363" t="s">
        <v>2257</v>
      </c>
      <c r="AV363" t="s">
        <v>313</v>
      </c>
      <c r="AW363" t="s">
        <v>313</v>
      </c>
      <c r="AX363">
        <v>1</v>
      </c>
    </row>
    <row r="364" spans="1:50" x14ac:dyDescent="0.3">
      <c r="A364" t="s">
        <v>40</v>
      </c>
      <c r="B364">
        <v>772</v>
      </c>
      <c r="D364">
        <v>3008</v>
      </c>
      <c r="E364" t="s">
        <v>2128</v>
      </c>
      <c r="F364" t="s">
        <v>313</v>
      </c>
      <c r="G364" t="s">
        <v>2129</v>
      </c>
      <c r="I364" t="s">
        <v>313</v>
      </c>
      <c r="J364" t="s">
        <v>3232</v>
      </c>
      <c r="K364" t="s">
        <v>2131</v>
      </c>
      <c r="L364" t="s">
        <v>313</v>
      </c>
      <c r="M364" t="s">
        <v>2132</v>
      </c>
      <c r="N364" t="s">
        <v>313</v>
      </c>
      <c r="O364" t="s">
        <v>313</v>
      </c>
      <c r="P364" t="s">
        <v>313</v>
      </c>
      <c r="Q364" t="s">
        <v>2133</v>
      </c>
      <c r="R364" t="s">
        <v>313</v>
      </c>
      <c r="S364" t="s">
        <v>354</v>
      </c>
      <c r="T364" t="s">
        <v>313</v>
      </c>
      <c r="U364" t="s">
        <v>313</v>
      </c>
      <c r="V364" t="s">
        <v>1251</v>
      </c>
      <c r="W364" t="s">
        <v>320</v>
      </c>
      <c r="X364" t="s">
        <v>437</v>
      </c>
      <c r="Y364" t="s">
        <v>313</v>
      </c>
      <c r="Z364" s="32">
        <v>46053</v>
      </c>
      <c r="AC364">
        <v>0</v>
      </c>
      <c r="AD364" t="s">
        <v>40</v>
      </c>
      <c r="AE364" s="32">
        <v>46034</v>
      </c>
      <c r="AF364" s="62">
        <v>0.73835648148148147</v>
      </c>
      <c r="AG364" t="s">
        <v>313</v>
      </c>
      <c r="AH364" t="s">
        <v>335</v>
      </c>
      <c r="AI364" s="32">
        <v>46034</v>
      </c>
      <c r="AJ364" s="62">
        <v>0.93637731481481479</v>
      </c>
      <c r="AK364" t="s">
        <v>6118</v>
      </c>
      <c r="AL364" t="s">
        <v>313</v>
      </c>
      <c r="AM364" t="s">
        <v>313</v>
      </c>
      <c r="AN364" t="s">
        <v>313</v>
      </c>
      <c r="AO364" t="s">
        <v>40</v>
      </c>
      <c r="AP364" t="s">
        <v>313</v>
      </c>
      <c r="AQ364" t="s">
        <v>313</v>
      </c>
      <c r="AR364" s="32"/>
      <c r="AT364" t="s">
        <v>313</v>
      </c>
      <c r="AU364" t="s">
        <v>313</v>
      </c>
      <c r="AV364" t="s">
        <v>313</v>
      </c>
      <c r="AW364" t="s">
        <v>313</v>
      </c>
      <c r="AX364">
        <v>1</v>
      </c>
    </row>
    <row r="365" spans="1:50" x14ac:dyDescent="0.3">
      <c r="A365" t="s">
        <v>40</v>
      </c>
      <c r="B365">
        <v>773</v>
      </c>
      <c r="D365">
        <v>3000</v>
      </c>
      <c r="E365" t="s">
        <v>3551</v>
      </c>
      <c r="F365" t="s">
        <v>313</v>
      </c>
      <c r="G365" t="s">
        <v>5584</v>
      </c>
      <c r="I365" t="s">
        <v>313</v>
      </c>
      <c r="J365" t="s">
        <v>825</v>
      </c>
      <c r="K365" t="s">
        <v>2136</v>
      </c>
      <c r="L365" t="s">
        <v>313</v>
      </c>
      <c r="M365" t="s">
        <v>2137</v>
      </c>
      <c r="N365" t="s">
        <v>313</v>
      </c>
      <c r="O365" t="s">
        <v>313</v>
      </c>
      <c r="P365" t="s">
        <v>313</v>
      </c>
      <c r="Q365" t="s">
        <v>1912</v>
      </c>
      <c r="R365" t="s">
        <v>313</v>
      </c>
      <c r="S365" t="s">
        <v>354</v>
      </c>
      <c r="T365" t="s">
        <v>313</v>
      </c>
      <c r="U365" t="s">
        <v>313</v>
      </c>
      <c r="V365" t="s">
        <v>5585</v>
      </c>
      <c r="W365" t="s">
        <v>728</v>
      </c>
      <c r="X365" t="s">
        <v>2272</v>
      </c>
      <c r="Y365" t="s">
        <v>313</v>
      </c>
      <c r="Z365" s="32">
        <v>46053</v>
      </c>
      <c r="AC365">
        <v>128</v>
      </c>
      <c r="AD365" t="s">
        <v>40</v>
      </c>
      <c r="AE365" s="32">
        <v>46034</v>
      </c>
      <c r="AF365" s="62">
        <v>0.74041666666666661</v>
      </c>
      <c r="AG365" t="s">
        <v>313</v>
      </c>
      <c r="AH365" t="s">
        <v>322</v>
      </c>
      <c r="AI365" s="32"/>
      <c r="AJ365" s="62"/>
      <c r="AK365" t="s">
        <v>313</v>
      </c>
      <c r="AL365" t="s">
        <v>313</v>
      </c>
      <c r="AM365" t="s">
        <v>313</v>
      </c>
      <c r="AN365" t="s">
        <v>313</v>
      </c>
      <c r="AO365" t="s">
        <v>40</v>
      </c>
      <c r="AP365" t="s">
        <v>313</v>
      </c>
      <c r="AQ365" t="s">
        <v>313</v>
      </c>
      <c r="AR365" s="32">
        <v>46045</v>
      </c>
      <c r="AS365">
        <v>30</v>
      </c>
      <c r="AT365" t="s">
        <v>313</v>
      </c>
      <c r="AU365" t="s">
        <v>313</v>
      </c>
      <c r="AV365" t="s">
        <v>313</v>
      </c>
      <c r="AW365" t="s">
        <v>313</v>
      </c>
      <c r="AX365">
        <v>1</v>
      </c>
    </row>
    <row r="366" spans="1:50" x14ac:dyDescent="0.3">
      <c r="A366" t="s">
        <v>20</v>
      </c>
      <c r="B366">
        <v>774</v>
      </c>
      <c r="D366">
        <v>3067</v>
      </c>
      <c r="E366" t="s">
        <v>5586</v>
      </c>
      <c r="F366" t="s">
        <v>313</v>
      </c>
      <c r="G366" t="s">
        <v>2138</v>
      </c>
      <c r="I366" t="s">
        <v>313</v>
      </c>
      <c r="J366" t="s">
        <v>2139</v>
      </c>
      <c r="K366" t="s">
        <v>2140</v>
      </c>
      <c r="L366" t="s">
        <v>313</v>
      </c>
      <c r="M366" t="s">
        <v>2141</v>
      </c>
      <c r="N366" t="s">
        <v>313</v>
      </c>
      <c r="O366" t="s">
        <v>313</v>
      </c>
      <c r="P366" t="s">
        <v>313</v>
      </c>
      <c r="Q366" t="s">
        <v>313</v>
      </c>
      <c r="R366" t="s">
        <v>313</v>
      </c>
      <c r="S366" t="s">
        <v>2025</v>
      </c>
      <c r="T366" t="s">
        <v>313</v>
      </c>
      <c r="U366" t="s">
        <v>313</v>
      </c>
      <c r="V366" t="s">
        <v>5579</v>
      </c>
      <c r="W366" t="s">
        <v>320</v>
      </c>
      <c r="X366" t="s">
        <v>437</v>
      </c>
      <c r="Y366" t="s">
        <v>313</v>
      </c>
      <c r="Z366" s="32">
        <v>46053</v>
      </c>
      <c r="AC366">
        <v>26</v>
      </c>
      <c r="AD366" t="s">
        <v>40</v>
      </c>
      <c r="AE366" s="32">
        <v>46034</v>
      </c>
      <c r="AF366" s="62">
        <v>0.91182870370370372</v>
      </c>
      <c r="AG366" t="s">
        <v>313</v>
      </c>
      <c r="AH366" t="s">
        <v>335</v>
      </c>
      <c r="AI366" s="32">
        <v>46060</v>
      </c>
      <c r="AJ366" s="62">
        <v>0.32128472222222221</v>
      </c>
      <c r="AK366" t="s">
        <v>6118</v>
      </c>
      <c r="AL366" t="s">
        <v>313</v>
      </c>
      <c r="AM366" t="s">
        <v>313</v>
      </c>
      <c r="AN366" t="s">
        <v>313</v>
      </c>
      <c r="AO366" t="s">
        <v>20</v>
      </c>
      <c r="AP366" t="s">
        <v>313</v>
      </c>
      <c r="AQ366" t="s">
        <v>313</v>
      </c>
      <c r="AR366" s="32">
        <v>46042</v>
      </c>
      <c r="AT366" t="s">
        <v>313</v>
      </c>
      <c r="AU366" t="s">
        <v>313</v>
      </c>
      <c r="AV366" t="s">
        <v>313</v>
      </c>
      <c r="AW366" t="s">
        <v>313</v>
      </c>
      <c r="AX366">
        <v>1</v>
      </c>
    </row>
    <row r="367" spans="1:50" x14ac:dyDescent="0.3">
      <c r="A367" t="s">
        <v>20</v>
      </c>
      <c r="B367">
        <v>775</v>
      </c>
      <c r="D367">
        <v>3069</v>
      </c>
      <c r="E367" t="s">
        <v>3553</v>
      </c>
      <c r="F367" t="s">
        <v>313</v>
      </c>
      <c r="G367" t="s">
        <v>2142</v>
      </c>
      <c r="I367" t="s">
        <v>313</v>
      </c>
      <c r="J367" t="s">
        <v>2143</v>
      </c>
      <c r="K367" t="s">
        <v>2144</v>
      </c>
      <c r="L367" t="s">
        <v>313</v>
      </c>
      <c r="M367" t="s">
        <v>2145</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0.91238425925925926</v>
      </c>
      <c r="AG367" t="s">
        <v>313</v>
      </c>
      <c r="AH367" t="s">
        <v>335</v>
      </c>
      <c r="AI367" s="32">
        <v>46060</v>
      </c>
      <c r="AJ367" s="62">
        <v>0.32656249999999998</v>
      </c>
      <c r="AK367" t="s">
        <v>6118</v>
      </c>
      <c r="AL367" t="s">
        <v>313</v>
      </c>
      <c r="AM367" t="s">
        <v>313</v>
      </c>
      <c r="AN367" t="s">
        <v>313</v>
      </c>
      <c r="AO367" t="s">
        <v>20</v>
      </c>
      <c r="AP367" t="s">
        <v>313</v>
      </c>
      <c r="AQ367" t="s">
        <v>313</v>
      </c>
      <c r="AR367" s="32">
        <v>46038</v>
      </c>
      <c r="AT367" t="s">
        <v>313</v>
      </c>
      <c r="AU367" t="s">
        <v>313</v>
      </c>
      <c r="AV367" t="s">
        <v>313</v>
      </c>
      <c r="AW367" t="s">
        <v>313</v>
      </c>
      <c r="AX367">
        <v>1</v>
      </c>
    </row>
    <row r="368" spans="1:50" x14ac:dyDescent="0.3">
      <c r="A368" t="s">
        <v>45</v>
      </c>
      <c r="B368">
        <v>776</v>
      </c>
      <c r="D368">
        <v>3041</v>
      </c>
      <c r="E368" t="s">
        <v>3554</v>
      </c>
      <c r="F368" t="s">
        <v>313</v>
      </c>
      <c r="G368" t="s">
        <v>2146</v>
      </c>
      <c r="I368" t="s">
        <v>313</v>
      </c>
      <c r="J368" t="s">
        <v>2147</v>
      </c>
      <c r="K368" t="s">
        <v>2148</v>
      </c>
      <c r="L368" t="s">
        <v>313</v>
      </c>
      <c r="M368" t="s">
        <v>2149</v>
      </c>
      <c r="N368" t="s">
        <v>313</v>
      </c>
      <c r="O368" t="s">
        <v>313</v>
      </c>
      <c r="P368" t="s">
        <v>313</v>
      </c>
      <c r="Q368" t="s">
        <v>313</v>
      </c>
      <c r="R368" t="s">
        <v>313</v>
      </c>
      <c r="S368" t="s">
        <v>2025</v>
      </c>
      <c r="T368" t="s">
        <v>313</v>
      </c>
      <c r="U368" t="s">
        <v>313</v>
      </c>
      <c r="V368" t="s">
        <v>5579</v>
      </c>
      <c r="W368" t="s">
        <v>320</v>
      </c>
      <c r="X368" t="s">
        <v>437</v>
      </c>
      <c r="Y368" t="s">
        <v>313</v>
      </c>
      <c r="Z368" s="32">
        <v>46053</v>
      </c>
      <c r="AC368">
        <v>105</v>
      </c>
      <c r="AD368" t="s">
        <v>40</v>
      </c>
      <c r="AE368" s="32">
        <v>46034</v>
      </c>
      <c r="AF368" s="62">
        <v>0.91520833333333329</v>
      </c>
      <c r="AG368" t="s">
        <v>313</v>
      </c>
      <c r="AH368" t="s">
        <v>335</v>
      </c>
      <c r="AI368" s="32">
        <v>46139</v>
      </c>
      <c r="AJ368" s="62">
        <v>0.66706018518518517</v>
      </c>
      <c r="AK368" t="s">
        <v>6118</v>
      </c>
      <c r="AL368" t="s">
        <v>313</v>
      </c>
      <c r="AM368" t="s">
        <v>313</v>
      </c>
      <c r="AN368" t="s">
        <v>313</v>
      </c>
      <c r="AO368" t="s">
        <v>20</v>
      </c>
      <c r="AP368" t="s">
        <v>313</v>
      </c>
      <c r="AQ368" t="s">
        <v>313</v>
      </c>
      <c r="AR368" s="32">
        <v>46125</v>
      </c>
      <c r="AS368">
        <v>30</v>
      </c>
      <c r="AT368" t="s">
        <v>313</v>
      </c>
      <c r="AU368" t="s">
        <v>313</v>
      </c>
      <c r="AV368" t="s">
        <v>313</v>
      </c>
      <c r="AW368" t="s">
        <v>313</v>
      </c>
      <c r="AX368">
        <v>1</v>
      </c>
    </row>
    <row r="369" spans="1:50" x14ac:dyDescent="0.3">
      <c r="A369" t="s">
        <v>45</v>
      </c>
      <c r="B369">
        <v>777</v>
      </c>
      <c r="D369">
        <v>3047</v>
      </c>
      <c r="E369" t="s">
        <v>3555</v>
      </c>
      <c r="F369" t="s">
        <v>313</v>
      </c>
      <c r="G369" t="s">
        <v>2150</v>
      </c>
      <c r="I369" t="s">
        <v>313</v>
      </c>
      <c r="J369" t="s">
        <v>2151</v>
      </c>
      <c r="K369" t="s">
        <v>2152</v>
      </c>
      <c r="L369" t="s">
        <v>313</v>
      </c>
      <c r="M369" t="s">
        <v>2153</v>
      </c>
      <c r="N369" t="s">
        <v>313</v>
      </c>
      <c r="O369" t="s">
        <v>313</v>
      </c>
      <c r="P369" t="s">
        <v>313</v>
      </c>
      <c r="Q369" t="s">
        <v>313</v>
      </c>
      <c r="R369" t="s">
        <v>313</v>
      </c>
      <c r="S369" t="s">
        <v>2025</v>
      </c>
      <c r="T369" t="s">
        <v>313</v>
      </c>
      <c r="U369" t="s">
        <v>313</v>
      </c>
      <c r="V369" t="s">
        <v>5579</v>
      </c>
      <c r="W369" t="s">
        <v>320</v>
      </c>
      <c r="X369" t="s">
        <v>437</v>
      </c>
      <c r="Y369" t="s">
        <v>313</v>
      </c>
      <c r="Z369" s="32">
        <v>46053</v>
      </c>
      <c r="AC369">
        <v>26</v>
      </c>
      <c r="AD369" t="s">
        <v>40</v>
      </c>
      <c r="AE369" s="32">
        <v>46034</v>
      </c>
      <c r="AF369" s="62">
        <v>0.91591435185185188</v>
      </c>
      <c r="AG369" t="s">
        <v>313</v>
      </c>
      <c r="AH369" t="s">
        <v>335</v>
      </c>
      <c r="AI369" s="32">
        <v>46060</v>
      </c>
      <c r="AJ369" s="62">
        <v>0.32482638888888887</v>
      </c>
      <c r="AK369" t="s">
        <v>6118</v>
      </c>
      <c r="AL369" t="s">
        <v>313</v>
      </c>
      <c r="AM369" t="s">
        <v>313</v>
      </c>
      <c r="AN369" t="s">
        <v>313</v>
      </c>
      <c r="AO369" t="s">
        <v>45</v>
      </c>
      <c r="AP369" t="s">
        <v>313</v>
      </c>
      <c r="AQ369" t="s">
        <v>313</v>
      </c>
      <c r="AR369" s="32">
        <v>46038</v>
      </c>
      <c r="AT369" t="s">
        <v>313</v>
      </c>
      <c r="AU369" t="s">
        <v>313</v>
      </c>
      <c r="AV369" t="s">
        <v>313</v>
      </c>
      <c r="AW369" t="s">
        <v>313</v>
      </c>
      <c r="AX369">
        <v>1</v>
      </c>
    </row>
    <row r="370" spans="1:50" x14ac:dyDescent="0.3">
      <c r="A370" t="s">
        <v>45</v>
      </c>
      <c r="B370">
        <v>778</v>
      </c>
      <c r="D370">
        <v>3059</v>
      </c>
      <c r="E370" t="s">
        <v>3556</v>
      </c>
      <c r="F370" t="s">
        <v>313</v>
      </c>
      <c r="G370" t="s">
        <v>2154</v>
      </c>
      <c r="H370">
        <v>30250062000112</v>
      </c>
      <c r="I370" t="s">
        <v>313</v>
      </c>
      <c r="J370" t="s">
        <v>2155</v>
      </c>
      <c r="K370" t="s">
        <v>2156</v>
      </c>
      <c r="L370" t="s">
        <v>313</v>
      </c>
      <c r="M370" t="s">
        <v>3557</v>
      </c>
      <c r="N370" t="s">
        <v>313</v>
      </c>
      <c r="O370" t="s">
        <v>313</v>
      </c>
      <c r="P370" t="s">
        <v>313</v>
      </c>
      <c r="Q370" t="s">
        <v>387</v>
      </c>
      <c r="R370" t="s">
        <v>388</v>
      </c>
      <c r="S370" t="s">
        <v>2025</v>
      </c>
      <c r="T370" t="s">
        <v>313</v>
      </c>
      <c r="U370" t="s">
        <v>313</v>
      </c>
      <c r="V370" t="s">
        <v>5579</v>
      </c>
      <c r="W370" t="s">
        <v>320</v>
      </c>
      <c r="X370" t="s">
        <v>437</v>
      </c>
      <c r="Y370" t="s">
        <v>313</v>
      </c>
      <c r="Z370" s="32">
        <v>46053</v>
      </c>
      <c r="AC370">
        <v>2</v>
      </c>
      <c r="AD370" t="s">
        <v>40</v>
      </c>
      <c r="AE370" s="32">
        <v>46034</v>
      </c>
      <c r="AF370" s="62">
        <v>0.91721064814814812</v>
      </c>
      <c r="AG370" t="s">
        <v>313</v>
      </c>
      <c r="AH370" t="s">
        <v>335</v>
      </c>
      <c r="AI370" s="32">
        <v>46036</v>
      </c>
      <c r="AJ370" s="62">
        <v>0.49593749999999998</v>
      </c>
      <c r="AK370" t="s">
        <v>6118</v>
      </c>
      <c r="AL370" t="s">
        <v>313</v>
      </c>
      <c r="AM370" t="s">
        <v>313</v>
      </c>
      <c r="AN370" t="s">
        <v>313</v>
      </c>
      <c r="AO370" t="s">
        <v>45</v>
      </c>
      <c r="AP370" t="s">
        <v>313</v>
      </c>
      <c r="AQ370" t="s">
        <v>313</v>
      </c>
      <c r="AR370" s="32">
        <v>46035</v>
      </c>
      <c r="AT370" t="s">
        <v>313</v>
      </c>
      <c r="AU370" t="s">
        <v>313</v>
      </c>
      <c r="AV370" t="s">
        <v>313</v>
      </c>
      <c r="AW370" t="s">
        <v>313</v>
      </c>
      <c r="AX370">
        <v>1</v>
      </c>
    </row>
    <row r="371" spans="1:50" x14ac:dyDescent="0.3">
      <c r="A371" t="s">
        <v>45</v>
      </c>
      <c r="B371">
        <v>779</v>
      </c>
      <c r="D371">
        <v>3066</v>
      </c>
      <c r="E371" t="s">
        <v>3558</v>
      </c>
      <c r="F371" t="s">
        <v>313</v>
      </c>
      <c r="G371" t="s">
        <v>2157</v>
      </c>
      <c r="H371">
        <v>22422233000115</v>
      </c>
      <c r="I371" t="s">
        <v>313</v>
      </c>
      <c r="J371" t="s">
        <v>2158</v>
      </c>
      <c r="K371" t="s">
        <v>3559</v>
      </c>
      <c r="L371" t="s">
        <v>313</v>
      </c>
      <c r="M371" t="s">
        <v>2159</v>
      </c>
      <c r="N371" t="s">
        <v>313</v>
      </c>
      <c r="O371" t="s">
        <v>313</v>
      </c>
      <c r="P371" t="s">
        <v>313</v>
      </c>
      <c r="Q371" t="s">
        <v>3560</v>
      </c>
      <c r="R371" t="s">
        <v>1232</v>
      </c>
      <c r="S371" t="s">
        <v>2025</v>
      </c>
      <c r="T371" t="s">
        <v>313</v>
      </c>
      <c r="U371" t="s">
        <v>313</v>
      </c>
      <c r="V371" t="s">
        <v>5579</v>
      </c>
      <c r="W371" t="s">
        <v>320</v>
      </c>
      <c r="X371" t="s">
        <v>437</v>
      </c>
      <c r="Y371" t="s">
        <v>313</v>
      </c>
      <c r="Z371" s="32">
        <v>46053</v>
      </c>
      <c r="AC371">
        <v>4</v>
      </c>
      <c r="AD371" t="s">
        <v>40</v>
      </c>
      <c r="AE371" s="32">
        <v>46034</v>
      </c>
      <c r="AF371" s="62">
        <v>0.91776620370370365</v>
      </c>
      <c r="AG371" t="s">
        <v>313</v>
      </c>
      <c r="AH371" t="s">
        <v>335</v>
      </c>
      <c r="AI371" s="32">
        <v>46038</v>
      </c>
      <c r="AJ371" s="62">
        <v>0.39912037037037035</v>
      </c>
      <c r="AK371" t="s">
        <v>6118</v>
      </c>
      <c r="AL371" t="s">
        <v>313</v>
      </c>
      <c r="AM371" t="s">
        <v>313</v>
      </c>
      <c r="AN371" t="s">
        <v>313</v>
      </c>
      <c r="AO371" t="s">
        <v>45</v>
      </c>
      <c r="AP371" t="s">
        <v>313</v>
      </c>
      <c r="AQ371" t="s">
        <v>313</v>
      </c>
      <c r="AR371" s="32">
        <v>46038</v>
      </c>
      <c r="AT371" t="s">
        <v>313</v>
      </c>
      <c r="AU371" t="s">
        <v>313</v>
      </c>
      <c r="AV371" t="s">
        <v>313</v>
      </c>
      <c r="AW371" t="s">
        <v>313</v>
      </c>
      <c r="AX371">
        <v>1</v>
      </c>
    </row>
    <row r="372" spans="1:50" x14ac:dyDescent="0.3">
      <c r="A372" t="s">
        <v>40</v>
      </c>
      <c r="B372">
        <v>780</v>
      </c>
      <c r="D372">
        <v>3068</v>
      </c>
      <c r="E372" t="s">
        <v>3561</v>
      </c>
      <c r="F372" t="s">
        <v>313</v>
      </c>
      <c r="G372" t="s">
        <v>2160</v>
      </c>
      <c r="I372" t="s">
        <v>313</v>
      </c>
      <c r="J372" t="s">
        <v>2161</v>
      </c>
      <c r="K372" t="s">
        <v>2162</v>
      </c>
      <c r="L372" t="s">
        <v>313</v>
      </c>
      <c r="M372" t="s">
        <v>2163</v>
      </c>
      <c r="N372" t="s">
        <v>313</v>
      </c>
      <c r="O372" t="s">
        <v>313</v>
      </c>
      <c r="P372" t="s">
        <v>313</v>
      </c>
      <c r="Q372" t="s">
        <v>313</v>
      </c>
      <c r="R372" t="s">
        <v>313</v>
      </c>
      <c r="S372" t="s">
        <v>2025</v>
      </c>
      <c r="T372" t="s">
        <v>313</v>
      </c>
      <c r="U372" t="s">
        <v>313</v>
      </c>
      <c r="V372" t="s">
        <v>5579</v>
      </c>
      <c r="W372" t="s">
        <v>320</v>
      </c>
      <c r="X372" t="s">
        <v>437</v>
      </c>
      <c r="Y372" t="s">
        <v>313</v>
      </c>
      <c r="Z372" s="32">
        <v>46053</v>
      </c>
      <c r="AC372">
        <v>26</v>
      </c>
      <c r="AD372" t="s">
        <v>40</v>
      </c>
      <c r="AE372" s="32">
        <v>46034</v>
      </c>
      <c r="AF372" s="62">
        <v>0.9183796296296296</v>
      </c>
      <c r="AG372" t="s">
        <v>313</v>
      </c>
      <c r="AH372" t="s">
        <v>335</v>
      </c>
      <c r="AI372" s="32">
        <v>46060</v>
      </c>
      <c r="AJ372" s="62">
        <v>0.31077546296296299</v>
      </c>
      <c r="AK372" t="s">
        <v>6118</v>
      </c>
      <c r="AL372" t="s">
        <v>3562</v>
      </c>
      <c r="AM372" t="s">
        <v>313</v>
      </c>
      <c r="AN372" t="s">
        <v>313</v>
      </c>
      <c r="AO372" t="s">
        <v>40</v>
      </c>
      <c r="AP372" t="s">
        <v>313</v>
      </c>
      <c r="AQ372" t="s">
        <v>313</v>
      </c>
      <c r="AR372" s="32">
        <v>46045</v>
      </c>
      <c r="AS372">
        <v>30</v>
      </c>
      <c r="AT372" t="s">
        <v>313</v>
      </c>
      <c r="AU372" t="s">
        <v>313</v>
      </c>
      <c r="AV372" t="s">
        <v>313</v>
      </c>
      <c r="AW372" t="s">
        <v>313</v>
      </c>
      <c r="AX372">
        <v>1</v>
      </c>
    </row>
    <row r="373" spans="1:50" x14ac:dyDescent="0.3">
      <c r="A373" t="s">
        <v>45</v>
      </c>
      <c r="B373">
        <v>781</v>
      </c>
      <c r="D373">
        <v>3070</v>
      </c>
      <c r="E373" t="s">
        <v>5970</v>
      </c>
      <c r="F373" t="s">
        <v>313</v>
      </c>
      <c r="G373" t="s">
        <v>2164</v>
      </c>
      <c r="H373">
        <v>29495831000163</v>
      </c>
      <c r="I373" t="s">
        <v>313</v>
      </c>
      <c r="J373" t="s">
        <v>2165</v>
      </c>
      <c r="K373" t="s">
        <v>3564</v>
      </c>
      <c r="L373" t="s">
        <v>313</v>
      </c>
      <c r="M373" t="s">
        <v>3565</v>
      </c>
      <c r="N373" t="s">
        <v>313</v>
      </c>
      <c r="O373" t="s">
        <v>313</v>
      </c>
      <c r="P373" t="s">
        <v>313</v>
      </c>
      <c r="Q373" t="s">
        <v>3566</v>
      </c>
      <c r="R373" t="s">
        <v>642</v>
      </c>
      <c r="S373" t="s">
        <v>2025</v>
      </c>
      <c r="T373" t="s">
        <v>313</v>
      </c>
      <c r="U373" t="s">
        <v>313</v>
      </c>
      <c r="V373" t="s">
        <v>5579</v>
      </c>
      <c r="W373" t="s">
        <v>320</v>
      </c>
      <c r="X373" t="s">
        <v>437</v>
      </c>
      <c r="Y373" t="s">
        <v>313</v>
      </c>
      <c r="Z373" s="32">
        <v>46053</v>
      </c>
      <c r="AC373">
        <v>101</v>
      </c>
      <c r="AD373" t="s">
        <v>40</v>
      </c>
      <c r="AE373" s="32">
        <v>46034</v>
      </c>
      <c r="AF373" s="62">
        <v>0.91886574074074079</v>
      </c>
      <c r="AG373" t="s">
        <v>313</v>
      </c>
      <c r="AH373" t="s">
        <v>335</v>
      </c>
      <c r="AI373" s="32">
        <v>46135</v>
      </c>
      <c r="AJ373" s="62">
        <v>0.3878240740740741</v>
      </c>
      <c r="AK373" t="s">
        <v>6118</v>
      </c>
      <c r="AL373" t="s">
        <v>313</v>
      </c>
      <c r="AM373" t="s">
        <v>313</v>
      </c>
      <c r="AN373" t="s">
        <v>313</v>
      </c>
      <c r="AO373" t="s">
        <v>45</v>
      </c>
      <c r="AP373" t="s">
        <v>313</v>
      </c>
      <c r="AQ373" t="s">
        <v>313</v>
      </c>
      <c r="AR373" s="32">
        <v>46135</v>
      </c>
      <c r="AT373" t="s">
        <v>313</v>
      </c>
      <c r="AU373" t="s">
        <v>313</v>
      </c>
      <c r="AV373" t="s">
        <v>313</v>
      </c>
      <c r="AW373" t="s">
        <v>313</v>
      </c>
      <c r="AX373">
        <v>1</v>
      </c>
    </row>
    <row r="374" spans="1:50" x14ac:dyDescent="0.3">
      <c r="A374" t="s">
        <v>45</v>
      </c>
      <c r="B374">
        <v>782</v>
      </c>
      <c r="D374">
        <v>3009</v>
      </c>
      <c r="E374" t="s">
        <v>313</v>
      </c>
      <c r="F374" t="s">
        <v>313</v>
      </c>
      <c r="G374" t="s">
        <v>2166</v>
      </c>
      <c r="H374">
        <v>10942276000142</v>
      </c>
      <c r="I374" t="s">
        <v>313</v>
      </c>
      <c r="J374" t="s">
        <v>2167</v>
      </c>
      <c r="K374" t="s">
        <v>2168</v>
      </c>
      <c r="L374" t="s">
        <v>313</v>
      </c>
      <c r="M374" t="s">
        <v>2169</v>
      </c>
      <c r="N374" t="s">
        <v>313</v>
      </c>
      <c r="O374" t="s">
        <v>313</v>
      </c>
      <c r="P374" t="s">
        <v>313</v>
      </c>
      <c r="Q374" t="s">
        <v>313</v>
      </c>
      <c r="R374" t="s">
        <v>313</v>
      </c>
      <c r="S374" t="s">
        <v>2025</v>
      </c>
      <c r="T374" t="s">
        <v>313</v>
      </c>
      <c r="U374" t="s">
        <v>313</v>
      </c>
      <c r="V374" t="s">
        <v>5574</v>
      </c>
      <c r="W374" t="s">
        <v>320</v>
      </c>
      <c r="X374" t="s">
        <v>321</v>
      </c>
      <c r="Y374" t="s">
        <v>313</v>
      </c>
      <c r="Z374" s="32"/>
      <c r="AC374">
        <v>0</v>
      </c>
      <c r="AD374" t="s">
        <v>40</v>
      </c>
      <c r="AE374" s="32">
        <v>46034</v>
      </c>
      <c r="AF374" s="62">
        <v>0.94203703703703701</v>
      </c>
      <c r="AG374" t="s">
        <v>313</v>
      </c>
      <c r="AH374" t="s">
        <v>335</v>
      </c>
      <c r="AI374" s="32">
        <v>46034</v>
      </c>
      <c r="AJ374" s="62">
        <v>0.94229166666666664</v>
      </c>
      <c r="AK374" t="s">
        <v>6118</v>
      </c>
      <c r="AL374" t="s">
        <v>313</v>
      </c>
      <c r="AM374" t="s">
        <v>313</v>
      </c>
      <c r="AN374" t="s">
        <v>313</v>
      </c>
      <c r="AO374" t="s">
        <v>45</v>
      </c>
      <c r="AP374" t="s">
        <v>313</v>
      </c>
      <c r="AQ374" t="s">
        <v>313</v>
      </c>
      <c r="AR374" s="32"/>
      <c r="AT374" t="s">
        <v>313</v>
      </c>
      <c r="AU374" t="s">
        <v>313</v>
      </c>
      <c r="AV374" t="s">
        <v>313</v>
      </c>
      <c r="AW374" t="s">
        <v>313</v>
      </c>
      <c r="AX374">
        <v>1</v>
      </c>
    </row>
    <row r="375" spans="1:50" x14ac:dyDescent="0.3">
      <c r="A375" t="s">
        <v>40</v>
      </c>
      <c r="B375">
        <v>783</v>
      </c>
      <c r="D375">
        <v>3010</v>
      </c>
      <c r="E375" t="s">
        <v>313</v>
      </c>
      <c r="F375" t="s">
        <v>313</v>
      </c>
      <c r="G375" t="s">
        <v>2170</v>
      </c>
      <c r="I375" t="s">
        <v>313</v>
      </c>
      <c r="J375" t="s">
        <v>2171</v>
      </c>
      <c r="K375" t="s">
        <v>2172</v>
      </c>
      <c r="L375" t="s">
        <v>313</v>
      </c>
      <c r="M375" t="s">
        <v>2173</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0.94284722222222217</v>
      </c>
      <c r="AG375" t="s">
        <v>313</v>
      </c>
      <c r="AH375" t="s">
        <v>335</v>
      </c>
      <c r="AI375" s="32">
        <v>46034</v>
      </c>
      <c r="AJ375" s="62">
        <v>0.94303240740740746</v>
      </c>
      <c r="AK375" t="s">
        <v>6118</v>
      </c>
      <c r="AL375" t="s">
        <v>313</v>
      </c>
      <c r="AM375" t="s">
        <v>313</v>
      </c>
      <c r="AN375" t="s">
        <v>313</v>
      </c>
      <c r="AO375" t="s">
        <v>45</v>
      </c>
      <c r="AP375" t="s">
        <v>313</v>
      </c>
      <c r="AQ375" t="s">
        <v>313</v>
      </c>
      <c r="AR375" s="32"/>
      <c r="AT375" t="s">
        <v>313</v>
      </c>
      <c r="AU375" t="s">
        <v>313</v>
      </c>
      <c r="AV375" t="s">
        <v>313</v>
      </c>
      <c r="AW375" t="s">
        <v>313</v>
      </c>
      <c r="AX375">
        <v>1</v>
      </c>
    </row>
    <row r="376" spans="1:50" x14ac:dyDescent="0.3">
      <c r="A376" t="s">
        <v>40</v>
      </c>
      <c r="B376">
        <v>784</v>
      </c>
      <c r="D376">
        <v>3015</v>
      </c>
      <c r="E376" t="s">
        <v>313</v>
      </c>
      <c r="F376" t="s">
        <v>313</v>
      </c>
      <c r="G376" t="s">
        <v>2174</v>
      </c>
      <c r="I376" t="s">
        <v>313</v>
      </c>
      <c r="J376" t="s">
        <v>2175</v>
      </c>
      <c r="K376" t="s">
        <v>2176</v>
      </c>
      <c r="L376" t="s">
        <v>313</v>
      </c>
      <c r="M376" t="s">
        <v>2177</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0.94368055555555552</v>
      </c>
      <c r="AG376" t="s">
        <v>313</v>
      </c>
      <c r="AH376" t="s">
        <v>335</v>
      </c>
      <c r="AI376" s="32">
        <v>46034</v>
      </c>
      <c r="AJ376" s="62">
        <v>0.94380787037037039</v>
      </c>
      <c r="AK376" t="s">
        <v>6118</v>
      </c>
      <c r="AL376" t="s">
        <v>313</v>
      </c>
      <c r="AM376" t="s">
        <v>313</v>
      </c>
      <c r="AN376" t="s">
        <v>313</v>
      </c>
      <c r="AO376" t="s">
        <v>20</v>
      </c>
      <c r="AP376" t="s">
        <v>313</v>
      </c>
      <c r="AQ376" t="s">
        <v>313</v>
      </c>
      <c r="AR376" s="32"/>
      <c r="AT376" t="s">
        <v>313</v>
      </c>
      <c r="AU376" t="s">
        <v>313</v>
      </c>
      <c r="AV376" t="s">
        <v>313</v>
      </c>
      <c r="AW376" t="s">
        <v>313</v>
      </c>
      <c r="AX376">
        <v>1</v>
      </c>
    </row>
    <row r="377" spans="1:50" x14ac:dyDescent="0.3">
      <c r="A377" t="s">
        <v>40</v>
      </c>
      <c r="B377">
        <v>785</v>
      </c>
      <c r="D377">
        <v>2669</v>
      </c>
      <c r="E377" t="s">
        <v>313</v>
      </c>
      <c r="F377" t="s">
        <v>313</v>
      </c>
      <c r="G377" t="s">
        <v>2178</v>
      </c>
      <c r="I377" t="s">
        <v>313</v>
      </c>
      <c r="J377" t="s">
        <v>2179</v>
      </c>
      <c r="K377" t="s">
        <v>2180</v>
      </c>
      <c r="L377" t="s">
        <v>313</v>
      </c>
      <c r="M377" t="s">
        <v>2181</v>
      </c>
      <c r="N377" t="s">
        <v>313</v>
      </c>
      <c r="O377" t="s">
        <v>313</v>
      </c>
      <c r="P377" t="s">
        <v>313</v>
      </c>
      <c r="Q377" t="s">
        <v>2182</v>
      </c>
      <c r="R377" t="s">
        <v>313</v>
      </c>
      <c r="S377" t="s">
        <v>354</v>
      </c>
      <c r="T377" t="s">
        <v>313</v>
      </c>
      <c r="U377" t="s">
        <v>313</v>
      </c>
      <c r="V377" t="s">
        <v>5587</v>
      </c>
      <c r="W377" t="s">
        <v>320</v>
      </c>
      <c r="X377" t="s">
        <v>321</v>
      </c>
      <c r="Y377" t="s">
        <v>313</v>
      </c>
      <c r="Z377" s="32"/>
      <c r="AC377">
        <v>0</v>
      </c>
      <c r="AD377" t="s">
        <v>40</v>
      </c>
      <c r="AE377" s="32">
        <v>46034</v>
      </c>
      <c r="AF377" s="62">
        <v>0.94418981481481479</v>
      </c>
      <c r="AG377" t="s">
        <v>313</v>
      </c>
      <c r="AH377" t="s">
        <v>335</v>
      </c>
      <c r="AI377" s="32">
        <v>46034</v>
      </c>
      <c r="AJ377" s="62">
        <v>0.9443287037037037</v>
      </c>
      <c r="AK377" t="s">
        <v>6118</v>
      </c>
      <c r="AL377" t="s">
        <v>313</v>
      </c>
      <c r="AM377" t="s">
        <v>313</v>
      </c>
      <c r="AN377" t="s">
        <v>313</v>
      </c>
      <c r="AO377" t="s">
        <v>20</v>
      </c>
      <c r="AP377" t="s">
        <v>313</v>
      </c>
      <c r="AQ377" t="s">
        <v>313</v>
      </c>
      <c r="AR377" s="32"/>
      <c r="AT377" t="s">
        <v>313</v>
      </c>
      <c r="AU377" t="s">
        <v>313</v>
      </c>
      <c r="AV377" t="s">
        <v>313</v>
      </c>
      <c r="AW377" t="s">
        <v>313</v>
      </c>
      <c r="AX377">
        <v>1</v>
      </c>
    </row>
    <row r="378" spans="1:50" x14ac:dyDescent="0.3">
      <c r="A378" t="s">
        <v>40</v>
      </c>
      <c r="B378">
        <v>786</v>
      </c>
      <c r="D378">
        <v>3045</v>
      </c>
      <c r="E378" t="s">
        <v>313</v>
      </c>
      <c r="F378" t="s">
        <v>313</v>
      </c>
      <c r="G378" t="s">
        <v>2184</v>
      </c>
      <c r="I378" t="s">
        <v>313</v>
      </c>
      <c r="J378" t="s">
        <v>2185</v>
      </c>
      <c r="K378" t="s">
        <v>2186</v>
      </c>
      <c r="L378" t="s">
        <v>313</v>
      </c>
      <c r="M378" t="s">
        <v>2187</v>
      </c>
      <c r="N378" t="s">
        <v>313</v>
      </c>
      <c r="O378" t="s">
        <v>313</v>
      </c>
      <c r="P378" t="s">
        <v>313</v>
      </c>
      <c r="Q378" t="s">
        <v>313</v>
      </c>
      <c r="R378" t="s">
        <v>313</v>
      </c>
      <c r="S378" t="s">
        <v>2025</v>
      </c>
      <c r="T378" t="s">
        <v>313</v>
      </c>
      <c r="U378" t="s">
        <v>313</v>
      </c>
      <c r="V378" t="s">
        <v>5574</v>
      </c>
      <c r="W378" t="s">
        <v>320</v>
      </c>
      <c r="X378" t="s">
        <v>321</v>
      </c>
      <c r="Y378" t="s">
        <v>313</v>
      </c>
      <c r="Z378" s="32"/>
      <c r="AC378">
        <v>0</v>
      </c>
      <c r="AD378" t="s">
        <v>40</v>
      </c>
      <c r="AE378" s="32">
        <v>46034</v>
      </c>
      <c r="AF378" s="62">
        <v>0.94474537037037032</v>
      </c>
      <c r="AG378" t="s">
        <v>313</v>
      </c>
      <c r="AH378" t="s">
        <v>335</v>
      </c>
      <c r="AI378" s="32">
        <v>46034</v>
      </c>
      <c r="AJ378" s="62">
        <v>0.94488425925925923</v>
      </c>
      <c r="AK378" t="s">
        <v>6118</v>
      </c>
      <c r="AL378" t="s">
        <v>313</v>
      </c>
      <c r="AM378" t="s">
        <v>313</v>
      </c>
      <c r="AN378" t="s">
        <v>313</v>
      </c>
      <c r="AO378" t="s">
        <v>20</v>
      </c>
      <c r="AP378" t="s">
        <v>313</v>
      </c>
      <c r="AQ378" t="s">
        <v>313</v>
      </c>
      <c r="AR378" s="32"/>
      <c r="AT378" t="s">
        <v>313</v>
      </c>
      <c r="AU378" t="s">
        <v>313</v>
      </c>
      <c r="AV378" t="s">
        <v>313</v>
      </c>
      <c r="AW378" t="s">
        <v>313</v>
      </c>
      <c r="AX378">
        <v>1</v>
      </c>
    </row>
    <row r="379" spans="1:50" x14ac:dyDescent="0.3">
      <c r="A379" t="s">
        <v>20</v>
      </c>
      <c r="B379">
        <v>787</v>
      </c>
      <c r="D379">
        <v>3057</v>
      </c>
      <c r="E379" t="s">
        <v>313</v>
      </c>
      <c r="F379" t="s">
        <v>313</v>
      </c>
      <c r="G379" t="s">
        <v>2188</v>
      </c>
      <c r="H379">
        <v>10269690000132</v>
      </c>
      <c r="I379" t="s">
        <v>313</v>
      </c>
      <c r="J379" t="s">
        <v>2189</v>
      </c>
      <c r="K379" t="s">
        <v>2190</v>
      </c>
      <c r="L379" t="s">
        <v>313</v>
      </c>
      <c r="M379" t="s">
        <v>2191</v>
      </c>
      <c r="N379" t="s">
        <v>313</v>
      </c>
      <c r="O379" t="s">
        <v>313</v>
      </c>
      <c r="P379" t="s">
        <v>313</v>
      </c>
      <c r="Q379" t="s">
        <v>313</v>
      </c>
      <c r="R379" t="s">
        <v>313</v>
      </c>
      <c r="S379" t="s">
        <v>2025</v>
      </c>
      <c r="T379" t="s">
        <v>313</v>
      </c>
      <c r="U379" t="s">
        <v>313</v>
      </c>
      <c r="V379" t="s">
        <v>5574</v>
      </c>
      <c r="W379" t="s">
        <v>320</v>
      </c>
      <c r="X379" t="s">
        <v>321</v>
      </c>
      <c r="Y379" t="s">
        <v>313</v>
      </c>
      <c r="Z379" s="32"/>
      <c r="AC379">
        <v>117</v>
      </c>
      <c r="AD379" t="s">
        <v>40</v>
      </c>
      <c r="AE379" s="32">
        <v>46034</v>
      </c>
      <c r="AF379" s="62">
        <v>0.94528935185185181</v>
      </c>
      <c r="AG379" t="s">
        <v>313</v>
      </c>
      <c r="AH379" t="s">
        <v>335</v>
      </c>
      <c r="AI379" s="32">
        <v>46151</v>
      </c>
      <c r="AJ379" s="62">
        <v>0.33931712962962962</v>
      </c>
      <c r="AK379" t="s">
        <v>6117</v>
      </c>
      <c r="AL379" t="s">
        <v>313</v>
      </c>
      <c r="AM379" t="s">
        <v>313</v>
      </c>
      <c r="AN379" t="s">
        <v>313</v>
      </c>
      <c r="AO379" t="s">
        <v>20</v>
      </c>
      <c r="AP379" t="s">
        <v>313</v>
      </c>
      <c r="AQ379" t="s">
        <v>313</v>
      </c>
      <c r="AR379" s="32"/>
      <c r="AT379" t="s">
        <v>313</v>
      </c>
      <c r="AU379" t="s">
        <v>313</v>
      </c>
      <c r="AV379" t="s">
        <v>313</v>
      </c>
      <c r="AW379" t="s">
        <v>313</v>
      </c>
      <c r="AX379">
        <v>1</v>
      </c>
    </row>
    <row r="380" spans="1:50" x14ac:dyDescent="0.3">
      <c r="A380" t="s">
        <v>45</v>
      </c>
      <c r="B380">
        <v>788</v>
      </c>
      <c r="D380">
        <v>3083</v>
      </c>
      <c r="E380" t="s">
        <v>5137</v>
      </c>
      <c r="F380" t="s">
        <v>3569</v>
      </c>
      <c r="G380" t="s">
        <v>3570</v>
      </c>
      <c r="H380">
        <v>14078994000254</v>
      </c>
      <c r="I380" t="s">
        <v>313</v>
      </c>
      <c r="J380" t="s">
        <v>3569</v>
      </c>
      <c r="K380" t="s">
        <v>5588</v>
      </c>
      <c r="L380" t="s">
        <v>313</v>
      </c>
      <c r="M380" t="s">
        <v>3572</v>
      </c>
      <c r="N380" t="s">
        <v>313</v>
      </c>
      <c r="O380" t="s">
        <v>313</v>
      </c>
      <c r="P380" t="s">
        <v>313</v>
      </c>
      <c r="Q380" t="s">
        <v>1647</v>
      </c>
      <c r="R380" t="s">
        <v>642</v>
      </c>
      <c r="S380" t="s">
        <v>345</v>
      </c>
      <c r="T380" t="s">
        <v>313</v>
      </c>
      <c r="U380" t="s">
        <v>313</v>
      </c>
      <c r="V380" t="s">
        <v>3573</v>
      </c>
      <c r="W380" t="s">
        <v>320</v>
      </c>
      <c r="X380" t="s">
        <v>347</v>
      </c>
      <c r="Y380" t="s">
        <v>313</v>
      </c>
      <c r="Z380" s="32">
        <v>46142</v>
      </c>
      <c r="AA380">
        <v>16800</v>
      </c>
      <c r="AB380">
        <v>73717</v>
      </c>
      <c r="AC380">
        <v>120</v>
      </c>
      <c r="AD380" t="s">
        <v>45</v>
      </c>
      <c r="AE380" s="32">
        <v>46035</v>
      </c>
      <c r="AF380" s="62">
        <v>0.67313657407407412</v>
      </c>
      <c r="AG380" t="s">
        <v>313</v>
      </c>
      <c r="AH380" t="s">
        <v>335</v>
      </c>
      <c r="AI380" s="32">
        <v>46155</v>
      </c>
      <c r="AJ380" s="62">
        <v>0.45253472222222224</v>
      </c>
      <c r="AK380" t="s">
        <v>398</v>
      </c>
      <c r="AL380" t="s">
        <v>313</v>
      </c>
      <c r="AM380" t="s">
        <v>313</v>
      </c>
      <c r="AN380" t="s">
        <v>3522</v>
      </c>
      <c r="AO380" t="s">
        <v>45</v>
      </c>
      <c r="AP380" t="s">
        <v>3522</v>
      </c>
      <c r="AQ380" t="s">
        <v>4662</v>
      </c>
      <c r="AR380" s="32">
        <v>46155</v>
      </c>
      <c r="AS380">
        <v>50</v>
      </c>
      <c r="AT380" t="s">
        <v>313</v>
      </c>
      <c r="AU380" t="s">
        <v>30</v>
      </c>
      <c r="AV380" t="s">
        <v>313</v>
      </c>
      <c r="AW380" t="s">
        <v>313</v>
      </c>
      <c r="AX380">
        <v>1</v>
      </c>
    </row>
    <row r="381" spans="1:50" x14ac:dyDescent="0.3">
      <c r="A381" t="s">
        <v>40</v>
      </c>
      <c r="B381">
        <v>789</v>
      </c>
      <c r="D381">
        <v>3084</v>
      </c>
      <c r="E381" t="s">
        <v>4916</v>
      </c>
      <c r="F381" t="s">
        <v>313</v>
      </c>
      <c r="G381" t="s">
        <v>3575</v>
      </c>
      <c r="H381">
        <v>31507103000176</v>
      </c>
      <c r="I381" t="s">
        <v>313</v>
      </c>
      <c r="J381" t="s">
        <v>3576</v>
      </c>
      <c r="K381" t="s">
        <v>3577</v>
      </c>
      <c r="L381" t="s">
        <v>313</v>
      </c>
      <c r="M381" t="s">
        <v>3578</v>
      </c>
      <c r="N381" t="s">
        <v>313</v>
      </c>
      <c r="O381" t="s">
        <v>313</v>
      </c>
      <c r="P381" t="s">
        <v>313</v>
      </c>
      <c r="Q381" t="s">
        <v>313</v>
      </c>
      <c r="R381" t="s">
        <v>313</v>
      </c>
      <c r="S381" t="s">
        <v>313</v>
      </c>
      <c r="T381" t="s">
        <v>313</v>
      </c>
      <c r="U381" t="s">
        <v>313</v>
      </c>
      <c r="V381" t="s">
        <v>955</v>
      </c>
      <c r="W381" t="s">
        <v>320</v>
      </c>
      <c r="X381" t="s">
        <v>347</v>
      </c>
      <c r="Y381" t="s">
        <v>313</v>
      </c>
      <c r="Z381" s="32">
        <v>46112</v>
      </c>
      <c r="AA381">
        <v>13100</v>
      </c>
      <c r="AB381">
        <v>1700</v>
      </c>
      <c r="AC381">
        <v>87</v>
      </c>
      <c r="AD381" t="s">
        <v>40</v>
      </c>
      <c r="AE381" s="32">
        <v>46035</v>
      </c>
      <c r="AF381" s="62">
        <v>0.67557870370370365</v>
      </c>
      <c r="AG381" t="s">
        <v>313</v>
      </c>
      <c r="AH381" t="s">
        <v>335</v>
      </c>
      <c r="AI381" s="32">
        <v>46122</v>
      </c>
      <c r="AJ381" s="62">
        <v>0.71947916666666667</v>
      </c>
      <c r="AK381" t="s">
        <v>6120</v>
      </c>
      <c r="AL381" t="s">
        <v>313</v>
      </c>
      <c r="AM381" t="s">
        <v>313</v>
      </c>
      <c r="AN381" t="s">
        <v>3579</v>
      </c>
      <c r="AO381" t="s">
        <v>40</v>
      </c>
      <c r="AP381" t="s">
        <v>3579</v>
      </c>
      <c r="AQ381" t="s">
        <v>313</v>
      </c>
      <c r="AR381" s="32">
        <v>46101</v>
      </c>
      <c r="AS381">
        <v>50</v>
      </c>
      <c r="AT381" t="s">
        <v>3466</v>
      </c>
      <c r="AU381" t="s">
        <v>138</v>
      </c>
      <c r="AV381" t="s">
        <v>3504</v>
      </c>
      <c r="AW381" t="s">
        <v>3505</v>
      </c>
      <c r="AX381">
        <v>1</v>
      </c>
    </row>
    <row r="382" spans="1:50" x14ac:dyDescent="0.3">
      <c r="A382" t="s">
        <v>20</v>
      </c>
      <c r="B382">
        <v>790</v>
      </c>
      <c r="D382">
        <v>3071</v>
      </c>
      <c r="E382" t="s">
        <v>5589</v>
      </c>
      <c r="F382" t="s">
        <v>313</v>
      </c>
      <c r="G382" t="s">
        <v>3581</v>
      </c>
      <c r="I382" t="s">
        <v>313</v>
      </c>
      <c r="J382" t="s">
        <v>3582</v>
      </c>
      <c r="K382" t="s">
        <v>3583</v>
      </c>
      <c r="L382" t="s">
        <v>313</v>
      </c>
      <c r="M382" t="s">
        <v>3584</v>
      </c>
      <c r="N382" t="s">
        <v>313</v>
      </c>
      <c r="O382" t="s">
        <v>313</v>
      </c>
      <c r="P382" t="s">
        <v>313</v>
      </c>
      <c r="Q382" t="s">
        <v>313</v>
      </c>
      <c r="R382" t="s">
        <v>313</v>
      </c>
      <c r="S382" t="s">
        <v>2025</v>
      </c>
      <c r="T382" t="s">
        <v>313</v>
      </c>
      <c r="U382" t="s">
        <v>313</v>
      </c>
      <c r="V382" t="s">
        <v>5574</v>
      </c>
      <c r="W382" t="s">
        <v>320</v>
      </c>
      <c r="X382" t="s">
        <v>437</v>
      </c>
      <c r="Y382" t="s">
        <v>313</v>
      </c>
      <c r="Z382" s="32">
        <v>46053</v>
      </c>
      <c r="AC382">
        <v>23</v>
      </c>
      <c r="AD382" t="s">
        <v>40</v>
      </c>
      <c r="AE382" s="32">
        <v>46035</v>
      </c>
      <c r="AF382" s="62">
        <v>0.70442129629629635</v>
      </c>
      <c r="AG382" t="s">
        <v>313</v>
      </c>
      <c r="AH382" t="s">
        <v>335</v>
      </c>
      <c r="AI382" s="32">
        <v>46058</v>
      </c>
      <c r="AJ382" s="62">
        <v>0.59414351851851854</v>
      </c>
      <c r="AK382" t="s">
        <v>6118</v>
      </c>
      <c r="AL382" t="s">
        <v>313</v>
      </c>
      <c r="AM382" t="s">
        <v>313</v>
      </c>
      <c r="AN382" t="s">
        <v>313</v>
      </c>
      <c r="AO382" t="s">
        <v>20</v>
      </c>
      <c r="AP382" t="s">
        <v>313</v>
      </c>
      <c r="AQ382" t="s">
        <v>313</v>
      </c>
      <c r="AR382" s="32">
        <v>46038</v>
      </c>
      <c r="AT382" t="s">
        <v>313</v>
      </c>
      <c r="AU382" t="s">
        <v>313</v>
      </c>
      <c r="AV382" t="s">
        <v>313</v>
      </c>
      <c r="AW382" t="s">
        <v>313</v>
      </c>
      <c r="AX382">
        <v>1</v>
      </c>
    </row>
    <row r="383" spans="1:50" x14ac:dyDescent="0.3">
      <c r="A383" t="s">
        <v>45</v>
      </c>
      <c r="B383">
        <v>792</v>
      </c>
      <c r="D383">
        <v>3072</v>
      </c>
      <c r="E383" t="s">
        <v>4304</v>
      </c>
      <c r="F383" t="s">
        <v>313</v>
      </c>
      <c r="G383" t="s">
        <v>3585</v>
      </c>
      <c r="H383">
        <v>6037707000230</v>
      </c>
      <c r="I383" t="s">
        <v>313</v>
      </c>
      <c r="J383" t="s">
        <v>3586</v>
      </c>
      <c r="K383" t="s">
        <v>3587</v>
      </c>
      <c r="L383" t="s">
        <v>313</v>
      </c>
      <c r="M383" t="s">
        <v>3588</v>
      </c>
      <c r="N383" t="s">
        <v>313</v>
      </c>
      <c r="O383" t="s">
        <v>313</v>
      </c>
      <c r="P383" t="s">
        <v>313</v>
      </c>
      <c r="Q383" t="s">
        <v>313</v>
      </c>
      <c r="R383" t="s">
        <v>313</v>
      </c>
      <c r="S383" t="s">
        <v>2025</v>
      </c>
      <c r="T383" t="s">
        <v>313</v>
      </c>
      <c r="U383" t="s">
        <v>313</v>
      </c>
      <c r="V383" t="s">
        <v>5574</v>
      </c>
      <c r="W383" t="s">
        <v>320</v>
      </c>
      <c r="X383" t="s">
        <v>437</v>
      </c>
      <c r="Y383" t="s">
        <v>313</v>
      </c>
      <c r="Z383" s="32">
        <v>46053</v>
      </c>
      <c r="AC383">
        <v>31</v>
      </c>
      <c r="AD383" t="s">
        <v>40</v>
      </c>
      <c r="AE383" s="32">
        <v>46035</v>
      </c>
      <c r="AF383" s="62">
        <v>0.70565972222222217</v>
      </c>
      <c r="AG383" t="s">
        <v>313</v>
      </c>
      <c r="AH383" t="s">
        <v>335</v>
      </c>
      <c r="AI383" s="32">
        <v>46066</v>
      </c>
      <c r="AJ383" s="62">
        <v>0.49041666666666667</v>
      </c>
      <c r="AK383" t="s">
        <v>6118</v>
      </c>
      <c r="AL383" t="s">
        <v>313</v>
      </c>
      <c r="AM383" t="s">
        <v>313</v>
      </c>
      <c r="AN383" t="s">
        <v>313</v>
      </c>
      <c r="AO383" t="s">
        <v>45</v>
      </c>
      <c r="AP383" t="s">
        <v>313</v>
      </c>
      <c r="AQ383" t="s">
        <v>313</v>
      </c>
      <c r="AR383" s="32">
        <v>46065</v>
      </c>
      <c r="AS383">
        <v>30</v>
      </c>
      <c r="AT383" t="s">
        <v>313</v>
      </c>
      <c r="AU383" t="s">
        <v>313</v>
      </c>
      <c r="AV383" t="s">
        <v>313</v>
      </c>
      <c r="AW383" t="s">
        <v>313</v>
      </c>
      <c r="AX383">
        <v>1</v>
      </c>
    </row>
    <row r="384" spans="1:50" x14ac:dyDescent="0.3">
      <c r="A384" t="s">
        <v>40</v>
      </c>
      <c r="B384">
        <v>793</v>
      </c>
      <c r="D384">
        <v>3082</v>
      </c>
      <c r="E384" t="s">
        <v>4511</v>
      </c>
      <c r="F384" t="s">
        <v>313</v>
      </c>
      <c r="G384" t="s">
        <v>3590</v>
      </c>
      <c r="I384" t="s">
        <v>313</v>
      </c>
      <c r="J384" t="s">
        <v>3591</v>
      </c>
      <c r="K384" t="s">
        <v>3592</v>
      </c>
      <c r="L384" t="s">
        <v>313</v>
      </c>
      <c r="M384" t="s">
        <v>3593</v>
      </c>
      <c r="N384" t="s">
        <v>313</v>
      </c>
      <c r="O384" t="s">
        <v>313</v>
      </c>
      <c r="P384" t="s">
        <v>313</v>
      </c>
      <c r="Q384" t="s">
        <v>463</v>
      </c>
      <c r="R384" t="s">
        <v>313</v>
      </c>
      <c r="S384" t="s">
        <v>354</v>
      </c>
      <c r="T384" t="s">
        <v>313</v>
      </c>
      <c r="U384" t="s">
        <v>313</v>
      </c>
      <c r="V384" t="s">
        <v>5544</v>
      </c>
      <c r="W384" t="s">
        <v>320</v>
      </c>
      <c r="X384" t="s">
        <v>437</v>
      </c>
      <c r="Y384" t="s">
        <v>313</v>
      </c>
      <c r="Z384" s="32">
        <v>46053</v>
      </c>
      <c r="AC384">
        <v>37</v>
      </c>
      <c r="AD384" t="s">
        <v>40</v>
      </c>
      <c r="AE384" s="32">
        <v>46035</v>
      </c>
      <c r="AF384" s="62">
        <v>0.7079050925925926</v>
      </c>
      <c r="AG384" t="s">
        <v>313</v>
      </c>
      <c r="AH384" t="s">
        <v>335</v>
      </c>
      <c r="AI384" s="32">
        <v>46072</v>
      </c>
      <c r="AJ384" s="62">
        <v>0.74432870370370374</v>
      </c>
      <c r="AK384" t="s">
        <v>6118</v>
      </c>
      <c r="AL384" t="s">
        <v>313</v>
      </c>
      <c r="AM384" t="s">
        <v>313</v>
      </c>
      <c r="AN384" t="s">
        <v>313</v>
      </c>
      <c r="AO384" t="s">
        <v>40</v>
      </c>
      <c r="AP384" t="s">
        <v>313</v>
      </c>
      <c r="AQ384" t="s">
        <v>313</v>
      </c>
      <c r="AR384" s="32">
        <v>46045</v>
      </c>
      <c r="AS384">
        <v>30</v>
      </c>
      <c r="AT384" t="s">
        <v>313</v>
      </c>
      <c r="AU384" t="s">
        <v>313</v>
      </c>
      <c r="AV384" t="s">
        <v>313</v>
      </c>
      <c r="AW384" t="s">
        <v>313</v>
      </c>
      <c r="AX384">
        <v>1</v>
      </c>
    </row>
    <row r="385" spans="1:50" x14ac:dyDescent="0.3">
      <c r="A385" t="s">
        <v>45</v>
      </c>
      <c r="B385">
        <v>794</v>
      </c>
      <c r="D385">
        <v>3086</v>
      </c>
      <c r="E385" t="s">
        <v>3594</v>
      </c>
      <c r="F385" t="s">
        <v>313</v>
      </c>
      <c r="G385" t="s">
        <v>3595</v>
      </c>
      <c r="I385" t="s">
        <v>313</v>
      </c>
      <c r="J385" t="s">
        <v>3596</v>
      </c>
      <c r="K385" t="s">
        <v>3597</v>
      </c>
      <c r="L385" t="s">
        <v>313</v>
      </c>
      <c r="M385" t="s">
        <v>3598</v>
      </c>
      <c r="N385" t="s">
        <v>313</v>
      </c>
      <c r="O385" t="s">
        <v>313</v>
      </c>
      <c r="P385" t="s">
        <v>313</v>
      </c>
      <c r="Q385" t="s">
        <v>313</v>
      </c>
      <c r="R385" t="s">
        <v>313</v>
      </c>
      <c r="S385" t="s">
        <v>2025</v>
      </c>
      <c r="T385" t="s">
        <v>313</v>
      </c>
      <c r="U385" t="s">
        <v>313</v>
      </c>
      <c r="V385" t="s">
        <v>5590</v>
      </c>
      <c r="W385" t="s">
        <v>320</v>
      </c>
      <c r="X385" t="s">
        <v>333</v>
      </c>
      <c r="Y385" t="s">
        <v>313</v>
      </c>
      <c r="Z385" s="32">
        <v>46053</v>
      </c>
      <c r="AA385">
        <v>6168744</v>
      </c>
      <c r="AB385">
        <v>149828</v>
      </c>
      <c r="AC385">
        <v>13</v>
      </c>
      <c r="AD385" t="s">
        <v>40</v>
      </c>
      <c r="AE385" s="32">
        <v>46035</v>
      </c>
      <c r="AF385" s="62">
        <v>0.73750000000000004</v>
      </c>
      <c r="AG385" t="s">
        <v>313</v>
      </c>
      <c r="AH385" t="s">
        <v>335</v>
      </c>
      <c r="AI385" s="32">
        <v>46048</v>
      </c>
      <c r="AJ385" s="62">
        <v>0.39319444444444446</v>
      </c>
      <c r="AK385" t="s">
        <v>6115</v>
      </c>
      <c r="AL385" t="s">
        <v>313</v>
      </c>
      <c r="AM385" t="s">
        <v>313</v>
      </c>
      <c r="AN385" t="s">
        <v>3600</v>
      </c>
      <c r="AO385" t="s">
        <v>45</v>
      </c>
      <c r="AP385" t="s">
        <v>3540</v>
      </c>
      <c r="AQ385" t="s">
        <v>313</v>
      </c>
      <c r="AR385" s="32">
        <v>46048</v>
      </c>
      <c r="AT385" t="s">
        <v>313</v>
      </c>
      <c r="AU385" t="s">
        <v>313</v>
      </c>
      <c r="AV385" t="s">
        <v>313</v>
      </c>
      <c r="AW385" t="s">
        <v>313</v>
      </c>
      <c r="AX385">
        <v>1</v>
      </c>
    </row>
    <row r="386" spans="1:50" x14ac:dyDescent="0.3">
      <c r="A386" t="s">
        <v>40</v>
      </c>
      <c r="B386">
        <v>795</v>
      </c>
      <c r="D386">
        <v>3088</v>
      </c>
      <c r="E386" t="s">
        <v>4917</v>
      </c>
      <c r="F386" t="s">
        <v>313</v>
      </c>
      <c r="G386" t="s">
        <v>3601</v>
      </c>
      <c r="H386">
        <v>3674537000125</v>
      </c>
      <c r="I386" t="s">
        <v>313</v>
      </c>
      <c r="J386" t="s">
        <v>3602</v>
      </c>
      <c r="K386" t="s">
        <v>3603</v>
      </c>
      <c r="L386" t="s">
        <v>313</v>
      </c>
      <c r="M386" t="s">
        <v>3604</v>
      </c>
      <c r="N386" t="s">
        <v>313</v>
      </c>
      <c r="O386" t="s">
        <v>313</v>
      </c>
      <c r="P386" t="s">
        <v>313</v>
      </c>
      <c r="Q386" t="s">
        <v>313</v>
      </c>
      <c r="R386" t="s">
        <v>313</v>
      </c>
      <c r="S386" t="s">
        <v>313</v>
      </c>
      <c r="T386" t="s">
        <v>313</v>
      </c>
      <c r="U386" t="s">
        <v>313</v>
      </c>
      <c r="V386" t="s">
        <v>955</v>
      </c>
      <c r="W386" t="s">
        <v>320</v>
      </c>
      <c r="X386" t="s">
        <v>347</v>
      </c>
      <c r="Y386" t="s">
        <v>313</v>
      </c>
      <c r="Z386" s="32">
        <v>46112</v>
      </c>
      <c r="AA386">
        <v>1600</v>
      </c>
      <c r="AB386">
        <v>384454</v>
      </c>
      <c r="AC386">
        <v>87</v>
      </c>
      <c r="AD386" t="s">
        <v>40</v>
      </c>
      <c r="AE386" s="32">
        <v>46035</v>
      </c>
      <c r="AF386" s="62">
        <v>0.9553356481481482</v>
      </c>
      <c r="AG386" t="s">
        <v>313</v>
      </c>
      <c r="AH386" t="s">
        <v>335</v>
      </c>
      <c r="AI386" s="32">
        <v>46122</v>
      </c>
      <c r="AJ386" s="62">
        <v>0.66369212962962965</v>
      </c>
      <c r="AK386" t="s">
        <v>6114</v>
      </c>
      <c r="AL386" t="s">
        <v>313</v>
      </c>
      <c r="AM386" t="s">
        <v>313</v>
      </c>
      <c r="AN386" t="s">
        <v>313</v>
      </c>
      <c r="AO386" t="s">
        <v>40</v>
      </c>
      <c r="AP386" t="s">
        <v>313</v>
      </c>
      <c r="AQ386" t="s">
        <v>313</v>
      </c>
      <c r="AR386" s="32">
        <v>46101</v>
      </c>
      <c r="AS386">
        <v>30</v>
      </c>
      <c r="AT386" t="s">
        <v>3605</v>
      </c>
      <c r="AU386" t="s">
        <v>2223</v>
      </c>
      <c r="AV386" t="s">
        <v>3606</v>
      </c>
      <c r="AW386" t="s">
        <v>3607</v>
      </c>
      <c r="AX386">
        <v>1</v>
      </c>
    </row>
    <row r="387" spans="1:50" x14ac:dyDescent="0.3">
      <c r="A387" t="s">
        <v>40</v>
      </c>
      <c r="B387">
        <v>796</v>
      </c>
      <c r="D387">
        <v>3087</v>
      </c>
      <c r="E387" t="s">
        <v>3608</v>
      </c>
      <c r="F387" t="s">
        <v>313</v>
      </c>
      <c r="G387" t="s">
        <v>3609</v>
      </c>
      <c r="I387" t="s">
        <v>313</v>
      </c>
      <c r="J387" t="s">
        <v>3610</v>
      </c>
      <c r="K387" t="s">
        <v>3611</v>
      </c>
      <c r="L387" t="s">
        <v>313</v>
      </c>
      <c r="M387" t="s">
        <v>3612</v>
      </c>
      <c r="N387" t="s">
        <v>313</v>
      </c>
      <c r="O387" t="s">
        <v>313</v>
      </c>
      <c r="P387" t="s">
        <v>313</v>
      </c>
      <c r="Q387" t="s">
        <v>313</v>
      </c>
      <c r="R387" t="s">
        <v>313</v>
      </c>
      <c r="S387" t="s">
        <v>2025</v>
      </c>
      <c r="T387" t="s">
        <v>313</v>
      </c>
      <c r="U387" t="s">
        <v>313</v>
      </c>
      <c r="V387" t="s">
        <v>5590</v>
      </c>
      <c r="W387" t="s">
        <v>320</v>
      </c>
      <c r="X387" t="s">
        <v>437</v>
      </c>
      <c r="Y387" t="s">
        <v>313</v>
      </c>
      <c r="Z387" s="32">
        <v>46053</v>
      </c>
      <c r="AC387">
        <v>24</v>
      </c>
      <c r="AD387" t="s">
        <v>40</v>
      </c>
      <c r="AE387" s="32">
        <v>46036</v>
      </c>
      <c r="AF387" s="62">
        <v>0.42770833333333336</v>
      </c>
      <c r="AG387" t="s">
        <v>313</v>
      </c>
      <c r="AH387" t="s">
        <v>335</v>
      </c>
      <c r="AI387" s="32">
        <v>46060</v>
      </c>
      <c r="AJ387" s="62">
        <v>0.31616898148148148</v>
      </c>
      <c r="AK387" t="s">
        <v>6118</v>
      </c>
      <c r="AL387" t="s">
        <v>3613</v>
      </c>
      <c r="AM387" t="s">
        <v>313</v>
      </c>
      <c r="AN387" t="s">
        <v>313</v>
      </c>
      <c r="AO387" t="s">
        <v>40</v>
      </c>
      <c r="AP387" t="s">
        <v>313</v>
      </c>
      <c r="AQ387" t="s">
        <v>313</v>
      </c>
      <c r="AR387" s="32">
        <v>46060</v>
      </c>
      <c r="AS387">
        <v>30</v>
      </c>
      <c r="AT387" t="s">
        <v>313</v>
      </c>
      <c r="AU387" t="s">
        <v>313</v>
      </c>
      <c r="AV387" t="s">
        <v>313</v>
      </c>
      <c r="AW387" t="s">
        <v>313</v>
      </c>
      <c r="AX387">
        <v>1</v>
      </c>
    </row>
    <row r="388" spans="1:50" x14ac:dyDescent="0.3">
      <c r="A388" t="s">
        <v>40</v>
      </c>
      <c r="B388">
        <v>799</v>
      </c>
      <c r="D388">
        <v>3091</v>
      </c>
      <c r="E388" t="s">
        <v>3614</v>
      </c>
      <c r="F388" t="s">
        <v>313</v>
      </c>
      <c r="G388" t="s">
        <v>3615</v>
      </c>
      <c r="I388" t="s">
        <v>313</v>
      </c>
      <c r="J388" t="s">
        <v>3145</v>
      </c>
      <c r="K388" t="s">
        <v>2106</v>
      </c>
      <c r="L388" t="s">
        <v>313</v>
      </c>
      <c r="M388" t="s">
        <v>648</v>
      </c>
      <c r="N388" t="s">
        <v>313</v>
      </c>
      <c r="O388" t="s">
        <v>313</v>
      </c>
      <c r="P388" t="s">
        <v>313</v>
      </c>
      <c r="Q388" t="s">
        <v>313</v>
      </c>
      <c r="R388" t="s">
        <v>313</v>
      </c>
      <c r="S388" t="s">
        <v>313</v>
      </c>
      <c r="T388" t="s">
        <v>313</v>
      </c>
      <c r="U388" t="s">
        <v>313</v>
      </c>
      <c r="V388" t="s">
        <v>1915</v>
      </c>
      <c r="W388" t="s">
        <v>320</v>
      </c>
      <c r="X388" t="s">
        <v>356</v>
      </c>
      <c r="Y388" t="s">
        <v>313</v>
      </c>
      <c r="Z388" s="32">
        <v>46037</v>
      </c>
      <c r="AA388">
        <v>1600</v>
      </c>
      <c r="AB388">
        <v>252471</v>
      </c>
      <c r="AC388">
        <v>9</v>
      </c>
      <c r="AD388" t="s">
        <v>40</v>
      </c>
      <c r="AE388" s="32">
        <v>46036</v>
      </c>
      <c r="AF388" s="62">
        <v>0.78824074074074069</v>
      </c>
      <c r="AG388" t="s">
        <v>313</v>
      </c>
      <c r="AH388" t="s">
        <v>358</v>
      </c>
      <c r="AI388" s="32">
        <v>46045</v>
      </c>
      <c r="AJ388" s="62">
        <v>0.46164351851851854</v>
      </c>
      <c r="AK388" t="s">
        <v>313</v>
      </c>
      <c r="AL388" t="s">
        <v>313</v>
      </c>
      <c r="AM388" t="s">
        <v>3616</v>
      </c>
      <c r="AN388" t="s">
        <v>3616</v>
      </c>
      <c r="AO388" t="s">
        <v>40</v>
      </c>
      <c r="AP388" t="s">
        <v>3616</v>
      </c>
      <c r="AQ388" t="s">
        <v>313</v>
      </c>
      <c r="AR388" s="32">
        <v>46037</v>
      </c>
      <c r="AT388" t="s">
        <v>313</v>
      </c>
      <c r="AU388" t="s">
        <v>313</v>
      </c>
      <c r="AV388" t="s">
        <v>313</v>
      </c>
      <c r="AW388" t="s">
        <v>313</v>
      </c>
      <c r="AX388">
        <v>1</v>
      </c>
    </row>
    <row r="389" spans="1:50" x14ac:dyDescent="0.3">
      <c r="A389" t="s">
        <v>45</v>
      </c>
      <c r="B389">
        <v>800</v>
      </c>
      <c r="D389">
        <v>3092</v>
      </c>
      <c r="E389" t="s">
        <v>313</v>
      </c>
      <c r="F389" t="s">
        <v>313</v>
      </c>
      <c r="G389" t="s">
        <v>3617</v>
      </c>
      <c r="H389">
        <v>9205460000120</v>
      </c>
      <c r="I389" t="s">
        <v>313</v>
      </c>
      <c r="J389" t="s">
        <v>3618</v>
      </c>
      <c r="K389" t="s">
        <v>3619</v>
      </c>
      <c r="L389" t="s">
        <v>313</v>
      </c>
      <c r="M389" t="s">
        <v>648</v>
      </c>
      <c r="N389" t="s">
        <v>313</v>
      </c>
      <c r="O389" t="s">
        <v>313</v>
      </c>
      <c r="P389" t="s">
        <v>313</v>
      </c>
      <c r="Q389" t="s">
        <v>3620</v>
      </c>
      <c r="R389" t="s">
        <v>604</v>
      </c>
      <c r="S389" t="s">
        <v>2025</v>
      </c>
      <c r="T389" t="s">
        <v>313</v>
      </c>
      <c r="U389" t="s">
        <v>313</v>
      </c>
      <c r="V389" t="s">
        <v>5574</v>
      </c>
      <c r="W389" t="s">
        <v>320</v>
      </c>
      <c r="X389" t="s">
        <v>321</v>
      </c>
      <c r="Y389" t="s">
        <v>313</v>
      </c>
      <c r="Z389" s="32">
        <v>46053</v>
      </c>
      <c r="AC389">
        <v>7</v>
      </c>
      <c r="AD389" t="s">
        <v>40</v>
      </c>
      <c r="AE389" s="32">
        <v>46038</v>
      </c>
      <c r="AF389" s="62">
        <v>0.39675925925925926</v>
      </c>
      <c r="AG389" t="s">
        <v>313</v>
      </c>
      <c r="AH389" t="s">
        <v>335</v>
      </c>
      <c r="AI389" s="32">
        <v>46045</v>
      </c>
      <c r="AJ389" s="62">
        <v>0.71688657407407408</v>
      </c>
      <c r="AK389" t="s">
        <v>6118</v>
      </c>
      <c r="AL389" t="s">
        <v>313</v>
      </c>
      <c r="AM389" t="s">
        <v>313</v>
      </c>
      <c r="AN389" t="s">
        <v>313</v>
      </c>
      <c r="AO389" t="s">
        <v>45</v>
      </c>
      <c r="AP389" t="s">
        <v>313</v>
      </c>
      <c r="AQ389" t="s">
        <v>313</v>
      </c>
      <c r="AR389" s="32">
        <v>46045</v>
      </c>
      <c r="AT389" t="s">
        <v>313</v>
      </c>
      <c r="AU389" t="s">
        <v>313</v>
      </c>
      <c r="AV389" t="s">
        <v>313</v>
      </c>
      <c r="AW389" t="s">
        <v>313</v>
      </c>
      <c r="AX389">
        <v>1</v>
      </c>
    </row>
    <row r="390" spans="1:50" x14ac:dyDescent="0.3">
      <c r="A390" t="s">
        <v>20</v>
      </c>
      <c r="B390">
        <v>803</v>
      </c>
      <c r="D390">
        <v>3094</v>
      </c>
      <c r="E390" t="s">
        <v>5591</v>
      </c>
      <c r="F390" t="s">
        <v>313</v>
      </c>
      <c r="G390" t="s">
        <v>3622</v>
      </c>
      <c r="I390" t="s">
        <v>313</v>
      </c>
      <c r="J390" t="s">
        <v>3623</v>
      </c>
      <c r="K390" t="s">
        <v>3624</v>
      </c>
      <c r="L390" t="s">
        <v>313</v>
      </c>
      <c r="M390" t="s">
        <v>3625</v>
      </c>
      <c r="N390" t="s">
        <v>313</v>
      </c>
      <c r="O390" t="s">
        <v>313</v>
      </c>
      <c r="P390" t="s">
        <v>313</v>
      </c>
      <c r="Q390" t="s">
        <v>313</v>
      </c>
      <c r="R390" t="s">
        <v>313</v>
      </c>
      <c r="S390" t="s">
        <v>2025</v>
      </c>
      <c r="T390" t="s">
        <v>313</v>
      </c>
      <c r="U390" t="s">
        <v>313</v>
      </c>
      <c r="V390" t="s">
        <v>5574</v>
      </c>
      <c r="W390" t="s">
        <v>320</v>
      </c>
      <c r="X390" t="s">
        <v>437</v>
      </c>
      <c r="Y390" t="s">
        <v>313</v>
      </c>
      <c r="Z390" s="32">
        <v>46053</v>
      </c>
      <c r="AC390">
        <v>113</v>
      </c>
      <c r="AD390" t="s">
        <v>40</v>
      </c>
      <c r="AE390" s="32">
        <v>46038</v>
      </c>
      <c r="AF390" s="62">
        <v>0.67024305555555552</v>
      </c>
      <c r="AG390" t="s">
        <v>313</v>
      </c>
      <c r="AH390" t="s">
        <v>335</v>
      </c>
      <c r="AI390" s="32">
        <v>46151</v>
      </c>
      <c r="AJ390" s="62">
        <v>0.3187962962962963</v>
      </c>
      <c r="AK390" t="s">
        <v>6118</v>
      </c>
      <c r="AL390" t="s">
        <v>313</v>
      </c>
      <c r="AM390" t="s">
        <v>313</v>
      </c>
      <c r="AN390" t="s">
        <v>313</v>
      </c>
      <c r="AO390" t="s">
        <v>20</v>
      </c>
      <c r="AP390" t="s">
        <v>313</v>
      </c>
      <c r="AQ390" t="s">
        <v>313</v>
      </c>
      <c r="AR390" s="32">
        <v>46042</v>
      </c>
      <c r="AT390" t="s">
        <v>313</v>
      </c>
      <c r="AU390" t="s">
        <v>313</v>
      </c>
      <c r="AV390" t="s">
        <v>313</v>
      </c>
      <c r="AW390" t="s">
        <v>313</v>
      </c>
      <c r="AX390">
        <v>1</v>
      </c>
    </row>
    <row r="391" spans="1:50" x14ac:dyDescent="0.3">
      <c r="A391" t="s">
        <v>45</v>
      </c>
      <c r="B391">
        <v>804</v>
      </c>
      <c r="D391">
        <v>3099</v>
      </c>
      <c r="E391" t="s">
        <v>313</v>
      </c>
      <c r="F391" t="s">
        <v>313</v>
      </c>
      <c r="G391" t="s">
        <v>3627</v>
      </c>
      <c r="H391">
        <v>33036815000180</v>
      </c>
      <c r="I391" t="s">
        <v>313</v>
      </c>
      <c r="J391" t="s">
        <v>3628</v>
      </c>
      <c r="K391" t="s">
        <v>3629</v>
      </c>
      <c r="L391" t="s">
        <v>313</v>
      </c>
      <c r="M391" t="s">
        <v>3630</v>
      </c>
      <c r="N391" t="s">
        <v>313</v>
      </c>
      <c r="O391" t="s">
        <v>313</v>
      </c>
      <c r="P391" t="s">
        <v>313</v>
      </c>
      <c r="Q391" t="s">
        <v>313</v>
      </c>
      <c r="R391" t="s">
        <v>313</v>
      </c>
      <c r="S391" t="s">
        <v>2025</v>
      </c>
      <c r="T391" t="s">
        <v>313</v>
      </c>
      <c r="U391" t="s">
        <v>313</v>
      </c>
      <c r="V391" t="s">
        <v>5574</v>
      </c>
      <c r="W391" t="s">
        <v>320</v>
      </c>
      <c r="X391" t="s">
        <v>321</v>
      </c>
      <c r="Y391" t="s">
        <v>313</v>
      </c>
      <c r="Z391" s="32">
        <v>46053</v>
      </c>
      <c r="AC391">
        <v>5</v>
      </c>
      <c r="AD391" t="s">
        <v>40</v>
      </c>
      <c r="AE391" s="32">
        <v>46038</v>
      </c>
      <c r="AF391" s="62">
        <v>0.67128472222222224</v>
      </c>
      <c r="AG391" t="s">
        <v>313</v>
      </c>
      <c r="AH391" t="s">
        <v>335</v>
      </c>
      <c r="AI391" s="32">
        <v>46043</v>
      </c>
      <c r="AJ391" s="62">
        <v>0.48775462962962962</v>
      </c>
      <c r="AK391" t="s">
        <v>6118</v>
      </c>
      <c r="AL391" t="s">
        <v>313</v>
      </c>
      <c r="AM391" t="s">
        <v>313</v>
      </c>
      <c r="AN391" t="s">
        <v>313</v>
      </c>
      <c r="AO391" t="s">
        <v>45</v>
      </c>
      <c r="AP391" t="s">
        <v>313</v>
      </c>
      <c r="AQ391" t="s">
        <v>313</v>
      </c>
      <c r="AR391" s="32">
        <v>46043</v>
      </c>
      <c r="AT391" t="s">
        <v>313</v>
      </c>
      <c r="AU391" t="s">
        <v>313</v>
      </c>
      <c r="AV391" t="s">
        <v>313</v>
      </c>
      <c r="AW391" t="s">
        <v>313</v>
      </c>
      <c r="AX391">
        <v>1</v>
      </c>
    </row>
    <row r="392" spans="1:50" x14ac:dyDescent="0.3">
      <c r="A392" t="s">
        <v>20</v>
      </c>
      <c r="B392">
        <v>805</v>
      </c>
      <c r="D392">
        <v>3093</v>
      </c>
      <c r="E392" t="s">
        <v>4684</v>
      </c>
      <c r="F392" t="s">
        <v>313</v>
      </c>
      <c r="G392" t="s">
        <v>3632</v>
      </c>
      <c r="H392">
        <v>53629067000156</v>
      </c>
      <c r="I392" t="s">
        <v>313</v>
      </c>
      <c r="J392" t="s">
        <v>3815</v>
      </c>
      <c r="K392" t="s">
        <v>3634</v>
      </c>
      <c r="L392" t="s">
        <v>313</v>
      </c>
      <c r="M392" t="s">
        <v>3635</v>
      </c>
      <c r="N392" t="s">
        <v>313</v>
      </c>
      <c r="O392" t="s">
        <v>313</v>
      </c>
      <c r="P392" t="s">
        <v>313</v>
      </c>
      <c r="Q392" t="s">
        <v>3636</v>
      </c>
      <c r="R392" t="s">
        <v>1232</v>
      </c>
      <c r="S392" t="s">
        <v>354</v>
      </c>
      <c r="T392" t="s">
        <v>313</v>
      </c>
      <c r="U392" t="s">
        <v>313</v>
      </c>
      <c r="V392" t="s">
        <v>723</v>
      </c>
      <c r="W392" t="s">
        <v>320</v>
      </c>
      <c r="X392" t="s">
        <v>333</v>
      </c>
      <c r="Y392" t="s">
        <v>313</v>
      </c>
      <c r="Z392" s="32">
        <v>46053</v>
      </c>
      <c r="AA392">
        <v>72080</v>
      </c>
      <c r="AB392">
        <v>18676</v>
      </c>
      <c r="AC392">
        <v>52</v>
      </c>
      <c r="AD392" t="s">
        <v>40</v>
      </c>
      <c r="AE392" s="32">
        <v>46038</v>
      </c>
      <c r="AF392" s="62">
        <v>0.67234953703703704</v>
      </c>
      <c r="AG392" t="s">
        <v>313</v>
      </c>
      <c r="AH392" t="s">
        <v>335</v>
      </c>
      <c r="AI392" s="32">
        <v>46090</v>
      </c>
      <c r="AJ392" s="62">
        <v>0.46006944444444442</v>
      </c>
      <c r="AK392" t="s">
        <v>6114</v>
      </c>
      <c r="AL392" t="s">
        <v>4685</v>
      </c>
      <c r="AM392" t="s">
        <v>313</v>
      </c>
      <c r="AN392" t="s">
        <v>3637</v>
      </c>
      <c r="AO392" t="s">
        <v>20</v>
      </c>
      <c r="AP392" t="s">
        <v>3637</v>
      </c>
      <c r="AQ392" t="s">
        <v>313</v>
      </c>
      <c r="AR392" s="32">
        <v>46062</v>
      </c>
      <c r="AT392" t="s">
        <v>313</v>
      </c>
      <c r="AU392" t="s">
        <v>313</v>
      </c>
      <c r="AV392" t="s">
        <v>313</v>
      </c>
      <c r="AW392" t="s">
        <v>313</v>
      </c>
      <c r="AX392">
        <v>1</v>
      </c>
    </row>
    <row r="393" spans="1:50" x14ac:dyDescent="0.3">
      <c r="A393" t="s">
        <v>45</v>
      </c>
      <c r="B393">
        <v>818</v>
      </c>
      <c r="D393">
        <v>3101</v>
      </c>
      <c r="E393" t="s">
        <v>3638</v>
      </c>
      <c r="F393" t="s">
        <v>313</v>
      </c>
      <c r="G393" t="s">
        <v>3639</v>
      </c>
      <c r="I393" t="s">
        <v>313</v>
      </c>
      <c r="J393" t="s">
        <v>3640</v>
      </c>
      <c r="K393" t="s">
        <v>3641</v>
      </c>
      <c r="L393" t="s">
        <v>313</v>
      </c>
      <c r="M393" t="s">
        <v>3642</v>
      </c>
      <c r="N393" t="s">
        <v>313</v>
      </c>
      <c r="O393" t="s">
        <v>313</v>
      </c>
      <c r="P393" t="s">
        <v>313</v>
      </c>
      <c r="Q393" t="s">
        <v>313</v>
      </c>
      <c r="R393" t="s">
        <v>313</v>
      </c>
      <c r="S393" t="s">
        <v>2025</v>
      </c>
      <c r="T393" t="s">
        <v>313</v>
      </c>
      <c r="U393" t="s">
        <v>313</v>
      </c>
      <c r="V393" t="s">
        <v>5590</v>
      </c>
      <c r="W393" t="s">
        <v>320</v>
      </c>
      <c r="X393" t="s">
        <v>397</v>
      </c>
      <c r="Y393" t="s">
        <v>313</v>
      </c>
      <c r="Z393" s="32">
        <v>46112</v>
      </c>
      <c r="AC393">
        <v>9</v>
      </c>
      <c r="AD393" t="s">
        <v>40</v>
      </c>
      <c r="AE393" s="32">
        <v>46041</v>
      </c>
      <c r="AF393" s="62">
        <v>0.4798263888888889</v>
      </c>
      <c r="AG393" t="s">
        <v>313</v>
      </c>
      <c r="AH393" t="s">
        <v>335</v>
      </c>
      <c r="AI393" s="32">
        <v>46050</v>
      </c>
      <c r="AJ393" s="62">
        <v>0.68680555555555556</v>
      </c>
      <c r="AK393" t="s">
        <v>398</v>
      </c>
      <c r="AL393" t="s">
        <v>313</v>
      </c>
      <c r="AM393" t="s">
        <v>313</v>
      </c>
      <c r="AN393" t="s">
        <v>313</v>
      </c>
      <c r="AO393" t="s">
        <v>45</v>
      </c>
      <c r="AP393" t="s">
        <v>313</v>
      </c>
      <c r="AQ393" t="s">
        <v>313</v>
      </c>
      <c r="AR393" s="32">
        <v>46050</v>
      </c>
      <c r="AT393" t="s">
        <v>313</v>
      </c>
      <c r="AU393" t="s">
        <v>313</v>
      </c>
      <c r="AV393" t="s">
        <v>313</v>
      </c>
      <c r="AW393" t="s">
        <v>313</v>
      </c>
      <c r="AX393">
        <v>1</v>
      </c>
    </row>
    <row r="394" spans="1:50" x14ac:dyDescent="0.3">
      <c r="A394" t="s">
        <v>20</v>
      </c>
      <c r="B394">
        <v>819</v>
      </c>
      <c r="D394">
        <v>3102</v>
      </c>
      <c r="E394" t="s">
        <v>5592</v>
      </c>
      <c r="F394" t="s">
        <v>313</v>
      </c>
      <c r="G394" t="s">
        <v>3644</v>
      </c>
      <c r="H394">
        <v>49827202000109</v>
      </c>
      <c r="I394" t="s">
        <v>313</v>
      </c>
      <c r="J394" t="s">
        <v>5593</v>
      </c>
      <c r="K394" t="s">
        <v>3646</v>
      </c>
      <c r="L394" t="s">
        <v>313</v>
      </c>
      <c r="M394" t="s">
        <v>3647</v>
      </c>
      <c r="N394" t="s">
        <v>313</v>
      </c>
      <c r="O394" t="s">
        <v>313</v>
      </c>
      <c r="P394" t="s">
        <v>313</v>
      </c>
      <c r="Q394" t="s">
        <v>3648</v>
      </c>
      <c r="R394" t="s">
        <v>3649</v>
      </c>
      <c r="S394" t="s">
        <v>354</v>
      </c>
      <c r="T394" t="s">
        <v>313</v>
      </c>
      <c r="U394" t="s">
        <v>313</v>
      </c>
      <c r="V394" t="s">
        <v>3650</v>
      </c>
      <c r="W394" t="s">
        <v>320</v>
      </c>
      <c r="X394" t="s">
        <v>397</v>
      </c>
      <c r="Y394" t="s">
        <v>313</v>
      </c>
      <c r="Z394" s="32">
        <v>46053</v>
      </c>
      <c r="AA394">
        <v>72080</v>
      </c>
      <c r="AB394">
        <v>881079</v>
      </c>
      <c r="AC394">
        <v>17</v>
      </c>
      <c r="AD394" t="s">
        <v>40</v>
      </c>
      <c r="AE394" s="32">
        <v>46041</v>
      </c>
      <c r="AF394" s="62">
        <v>0.4817939814814815</v>
      </c>
      <c r="AG394" t="s">
        <v>313</v>
      </c>
      <c r="AH394" t="s">
        <v>335</v>
      </c>
      <c r="AI394" s="32">
        <v>46058</v>
      </c>
      <c r="AJ394" s="62">
        <v>0.59219907407407413</v>
      </c>
      <c r="AK394" t="s">
        <v>6115</v>
      </c>
      <c r="AL394" t="s">
        <v>3651</v>
      </c>
      <c r="AM394" t="s">
        <v>313</v>
      </c>
      <c r="AN394" t="s">
        <v>3637</v>
      </c>
      <c r="AO394" t="s">
        <v>20</v>
      </c>
      <c r="AP394" t="s">
        <v>3522</v>
      </c>
      <c r="AQ394" t="s">
        <v>313</v>
      </c>
      <c r="AR394" s="32">
        <v>46048</v>
      </c>
      <c r="AT394" t="s">
        <v>313</v>
      </c>
      <c r="AU394" t="s">
        <v>313</v>
      </c>
      <c r="AV394" t="s">
        <v>313</v>
      </c>
      <c r="AW394" t="s">
        <v>313</v>
      </c>
      <c r="AX394">
        <v>1</v>
      </c>
    </row>
    <row r="395" spans="1:50" x14ac:dyDescent="0.3">
      <c r="A395" t="s">
        <v>45</v>
      </c>
      <c r="B395">
        <v>820</v>
      </c>
      <c r="D395">
        <v>3103</v>
      </c>
      <c r="E395" t="s">
        <v>313</v>
      </c>
      <c r="F395" t="s">
        <v>313</v>
      </c>
      <c r="G395" t="s">
        <v>3652</v>
      </c>
      <c r="I395" t="s">
        <v>313</v>
      </c>
      <c r="J395" t="s">
        <v>3653</v>
      </c>
      <c r="K395" t="s">
        <v>3654</v>
      </c>
      <c r="L395" t="s">
        <v>313</v>
      </c>
      <c r="M395" t="s">
        <v>3655</v>
      </c>
      <c r="N395" t="s">
        <v>313</v>
      </c>
      <c r="O395" t="s">
        <v>313</v>
      </c>
      <c r="P395" t="s">
        <v>313</v>
      </c>
      <c r="Q395" t="s">
        <v>313</v>
      </c>
      <c r="R395" t="s">
        <v>313</v>
      </c>
      <c r="S395" t="s">
        <v>2025</v>
      </c>
      <c r="T395" t="s">
        <v>313</v>
      </c>
      <c r="U395" t="s">
        <v>313</v>
      </c>
      <c r="V395" t="s">
        <v>5574</v>
      </c>
      <c r="W395" t="s">
        <v>320</v>
      </c>
      <c r="X395" t="s">
        <v>321</v>
      </c>
      <c r="Y395" t="s">
        <v>313</v>
      </c>
      <c r="Z395" s="32">
        <v>46053</v>
      </c>
      <c r="AC395">
        <v>19</v>
      </c>
      <c r="AD395" t="s">
        <v>40</v>
      </c>
      <c r="AE395" s="32">
        <v>46041</v>
      </c>
      <c r="AF395" s="62">
        <v>0.48258101851851853</v>
      </c>
      <c r="AG395" t="s">
        <v>313</v>
      </c>
      <c r="AH395" t="s">
        <v>335</v>
      </c>
      <c r="AI395" s="32">
        <v>46060</v>
      </c>
      <c r="AJ395" s="62">
        <v>0.32299768518518518</v>
      </c>
      <c r="AK395" t="s">
        <v>6118</v>
      </c>
      <c r="AL395" t="s">
        <v>313</v>
      </c>
      <c r="AM395" t="s">
        <v>313</v>
      </c>
      <c r="AN395" t="s">
        <v>313</v>
      </c>
      <c r="AO395" t="s">
        <v>45</v>
      </c>
      <c r="AP395" t="s">
        <v>313</v>
      </c>
      <c r="AQ395" t="s">
        <v>313</v>
      </c>
      <c r="AR395" s="32">
        <v>46049</v>
      </c>
      <c r="AT395" t="s">
        <v>313</v>
      </c>
      <c r="AU395" t="s">
        <v>313</v>
      </c>
      <c r="AV395" t="s">
        <v>313</v>
      </c>
      <c r="AW395" t="s">
        <v>313</v>
      </c>
      <c r="AX395">
        <v>1</v>
      </c>
    </row>
    <row r="396" spans="1:50" x14ac:dyDescent="0.3">
      <c r="A396" t="s">
        <v>40</v>
      </c>
      <c r="B396">
        <v>821</v>
      </c>
      <c r="D396">
        <v>3119</v>
      </c>
      <c r="E396" t="s">
        <v>4305</v>
      </c>
      <c r="F396" t="s">
        <v>313</v>
      </c>
      <c r="G396" t="s">
        <v>3656</v>
      </c>
      <c r="H396">
        <v>7658378000126</v>
      </c>
      <c r="I396" t="s">
        <v>313</v>
      </c>
      <c r="J396" t="s">
        <v>3657</v>
      </c>
      <c r="K396" t="s">
        <v>3658</v>
      </c>
      <c r="L396" t="s">
        <v>313</v>
      </c>
      <c r="M396" t="s">
        <v>3659</v>
      </c>
      <c r="N396" t="s">
        <v>313</v>
      </c>
      <c r="O396" t="s">
        <v>313</v>
      </c>
      <c r="P396" t="s">
        <v>313</v>
      </c>
      <c r="Q396" t="s">
        <v>3660</v>
      </c>
      <c r="R396" t="s">
        <v>313</v>
      </c>
      <c r="S396" t="s">
        <v>354</v>
      </c>
      <c r="T396" t="s">
        <v>313</v>
      </c>
      <c r="U396" t="s">
        <v>313</v>
      </c>
      <c r="V396" t="s">
        <v>5544</v>
      </c>
      <c r="W396" t="s">
        <v>320</v>
      </c>
      <c r="X396" t="s">
        <v>397</v>
      </c>
      <c r="Y396" t="s">
        <v>313</v>
      </c>
      <c r="Z396" s="32">
        <v>46053</v>
      </c>
      <c r="AC396">
        <v>24</v>
      </c>
      <c r="AD396" t="s">
        <v>40</v>
      </c>
      <c r="AE396" s="32">
        <v>46042</v>
      </c>
      <c r="AF396" s="62">
        <v>0.36244212962962963</v>
      </c>
      <c r="AG396" t="s">
        <v>313</v>
      </c>
      <c r="AH396" t="s">
        <v>335</v>
      </c>
      <c r="AI396" s="32">
        <v>46066</v>
      </c>
      <c r="AJ396" s="62">
        <v>0.73247685185185185</v>
      </c>
      <c r="AK396" t="s">
        <v>6114</v>
      </c>
      <c r="AL396" t="s">
        <v>313</v>
      </c>
      <c r="AM396" t="s">
        <v>313</v>
      </c>
      <c r="AN396" t="s">
        <v>4306</v>
      </c>
      <c r="AO396" t="s">
        <v>40</v>
      </c>
      <c r="AP396" t="s">
        <v>4306</v>
      </c>
      <c r="AQ396" t="s">
        <v>313</v>
      </c>
      <c r="AR396" s="32">
        <v>46045</v>
      </c>
      <c r="AS396">
        <v>30</v>
      </c>
      <c r="AT396" t="s">
        <v>313</v>
      </c>
      <c r="AU396" t="s">
        <v>4307</v>
      </c>
      <c r="AV396" t="s">
        <v>313</v>
      </c>
      <c r="AW396" t="s">
        <v>313</v>
      </c>
      <c r="AX396">
        <v>1</v>
      </c>
    </row>
    <row r="397" spans="1:50" x14ac:dyDescent="0.3">
      <c r="A397" t="s">
        <v>45</v>
      </c>
      <c r="B397">
        <v>823</v>
      </c>
      <c r="D397">
        <v>3118</v>
      </c>
      <c r="E397" t="s">
        <v>5015</v>
      </c>
      <c r="F397" t="s">
        <v>313</v>
      </c>
      <c r="G397" t="s">
        <v>3662</v>
      </c>
      <c r="H397">
        <v>44530589000105</v>
      </c>
      <c r="I397" t="s">
        <v>313</v>
      </c>
      <c r="J397" t="s">
        <v>3663</v>
      </c>
      <c r="K397" t="s">
        <v>3664</v>
      </c>
      <c r="L397" t="s">
        <v>313</v>
      </c>
      <c r="M397" t="s">
        <v>3665</v>
      </c>
      <c r="N397" t="s">
        <v>313</v>
      </c>
      <c r="O397" t="s">
        <v>313</v>
      </c>
      <c r="P397" t="s">
        <v>313</v>
      </c>
      <c r="Q397" t="s">
        <v>533</v>
      </c>
      <c r="R397" t="s">
        <v>472</v>
      </c>
      <c r="S397" t="s">
        <v>354</v>
      </c>
      <c r="T397" t="s">
        <v>313</v>
      </c>
      <c r="U397" t="s">
        <v>313</v>
      </c>
      <c r="V397" t="s">
        <v>3666</v>
      </c>
      <c r="W397" t="s">
        <v>320</v>
      </c>
      <c r="X397" t="s">
        <v>347</v>
      </c>
      <c r="Y397" t="s">
        <v>313</v>
      </c>
      <c r="Z397" s="32">
        <v>46173</v>
      </c>
      <c r="AA397">
        <v>579843</v>
      </c>
      <c r="AB397">
        <v>28845</v>
      </c>
      <c r="AC397">
        <v>69</v>
      </c>
      <c r="AD397" t="s">
        <v>40</v>
      </c>
      <c r="AE397" s="32">
        <v>46042</v>
      </c>
      <c r="AF397" s="62">
        <v>0.36586805555555557</v>
      </c>
      <c r="AG397" t="s">
        <v>313</v>
      </c>
      <c r="AH397" t="s">
        <v>335</v>
      </c>
      <c r="AI397" s="32">
        <v>46111</v>
      </c>
      <c r="AJ397" s="62">
        <v>0.65819444444444442</v>
      </c>
      <c r="AK397" t="s">
        <v>6114</v>
      </c>
      <c r="AL397" t="s">
        <v>313</v>
      </c>
      <c r="AM397" t="s">
        <v>313</v>
      </c>
      <c r="AN397" t="s">
        <v>4686</v>
      </c>
      <c r="AO397" t="s">
        <v>45</v>
      </c>
      <c r="AP397" t="s">
        <v>4687</v>
      </c>
      <c r="AQ397" t="s">
        <v>4785</v>
      </c>
      <c r="AR397" s="32">
        <v>46111</v>
      </c>
      <c r="AS397">
        <v>30</v>
      </c>
      <c r="AT397" t="s">
        <v>313</v>
      </c>
      <c r="AU397" t="s">
        <v>2257</v>
      </c>
      <c r="AV397" t="s">
        <v>313</v>
      </c>
      <c r="AW397" t="s">
        <v>313</v>
      </c>
      <c r="AX397">
        <v>1</v>
      </c>
    </row>
    <row r="398" spans="1:50" x14ac:dyDescent="0.3">
      <c r="A398" t="s">
        <v>45</v>
      </c>
      <c r="B398">
        <v>847</v>
      </c>
      <c r="D398">
        <v>3129</v>
      </c>
      <c r="E398" t="s">
        <v>3667</v>
      </c>
      <c r="F398" t="s">
        <v>313</v>
      </c>
      <c r="G398" t="s">
        <v>3668</v>
      </c>
      <c r="I398" t="s">
        <v>313</v>
      </c>
      <c r="J398" t="s">
        <v>3669</v>
      </c>
      <c r="K398" t="s">
        <v>3670</v>
      </c>
      <c r="L398" t="s">
        <v>313</v>
      </c>
      <c r="M398" t="s">
        <v>3671</v>
      </c>
      <c r="N398" t="s">
        <v>313</v>
      </c>
      <c r="O398" t="s">
        <v>313</v>
      </c>
      <c r="P398" t="s">
        <v>313</v>
      </c>
      <c r="Q398" t="s">
        <v>313</v>
      </c>
      <c r="R398" t="s">
        <v>313</v>
      </c>
      <c r="S398" t="s">
        <v>2025</v>
      </c>
      <c r="T398" t="s">
        <v>313</v>
      </c>
      <c r="U398" t="s">
        <v>313</v>
      </c>
      <c r="V398" t="s">
        <v>5574</v>
      </c>
      <c r="W398" t="s">
        <v>320</v>
      </c>
      <c r="X398" t="s">
        <v>321</v>
      </c>
      <c r="Y398" t="s">
        <v>313</v>
      </c>
      <c r="Z398" s="32">
        <v>46053</v>
      </c>
      <c r="AC398">
        <v>0</v>
      </c>
      <c r="AD398" t="s">
        <v>40</v>
      </c>
      <c r="AE398" s="32">
        <v>46043</v>
      </c>
      <c r="AF398" s="62">
        <v>0.45225694444444442</v>
      </c>
      <c r="AG398" t="s">
        <v>313</v>
      </c>
      <c r="AH398" t="s">
        <v>335</v>
      </c>
      <c r="AI398" s="32">
        <v>46043</v>
      </c>
      <c r="AJ398" s="62">
        <v>0.46807870370370369</v>
      </c>
      <c r="AK398" t="s">
        <v>6118</v>
      </c>
      <c r="AL398" t="s">
        <v>313</v>
      </c>
      <c r="AM398" t="s">
        <v>313</v>
      </c>
      <c r="AN398" t="s">
        <v>313</v>
      </c>
      <c r="AO398" t="s">
        <v>45</v>
      </c>
      <c r="AP398" t="s">
        <v>313</v>
      </c>
      <c r="AQ398" t="s">
        <v>313</v>
      </c>
      <c r="AR398" s="32"/>
      <c r="AT398" t="s">
        <v>313</v>
      </c>
      <c r="AU398" t="s">
        <v>313</v>
      </c>
      <c r="AV398" t="s">
        <v>313</v>
      </c>
      <c r="AW398" t="s">
        <v>313</v>
      </c>
      <c r="AX398">
        <v>1</v>
      </c>
    </row>
    <row r="399" spans="1:50" x14ac:dyDescent="0.3">
      <c r="A399" t="s">
        <v>20</v>
      </c>
      <c r="B399">
        <v>848</v>
      </c>
      <c r="D399">
        <v>3148</v>
      </c>
      <c r="E399" t="s">
        <v>5594</v>
      </c>
      <c r="F399" t="s">
        <v>313</v>
      </c>
      <c r="G399" t="s">
        <v>3673</v>
      </c>
      <c r="I399" t="s">
        <v>313</v>
      </c>
      <c r="J399" t="s">
        <v>3674</v>
      </c>
      <c r="K399" t="s">
        <v>3675</v>
      </c>
      <c r="L399" t="s">
        <v>313</v>
      </c>
      <c r="M399" t="s">
        <v>3676</v>
      </c>
      <c r="N399" t="s">
        <v>313</v>
      </c>
      <c r="O399" t="s">
        <v>313</v>
      </c>
      <c r="P399" t="s">
        <v>313</v>
      </c>
      <c r="Q399" t="s">
        <v>313</v>
      </c>
      <c r="R399" t="s">
        <v>313</v>
      </c>
      <c r="S399" t="s">
        <v>2025</v>
      </c>
      <c r="T399" t="s">
        <v>313</v>
      </c>
      <c r="U399" t="s">
        <v>313</v>
      </c>
      <c r="V399" t="s">
        <v>5574</v>
      </c>
      <c r="W399" t="s">
        <v>320</v>
      </c>
      <c r="X399" t="s">
        <v>321</v>
      </c>
      <c r="Y399" t="s">
        <v>313</v>
      </c>
      <c r="Z399" s="32">
        <v>46053</v>
      </c>
      <c r="AC399">
        <v>108</v>
      </c>
      <c r="AD399" t="s">
        <v>40</v>
      </c>
      <c r="AE399" s="32">
        <v>46043</v>
      </c>
      <c r="AF399" s="62">
        <v>0.45456018518518521</v>
      </c>
      <c r="AG399" t="s">
        <v>313</v>
      </c>
      <c r="AH399" t="s">
        <v>335</v>
      </c>
      <c r="AI399" s="32">
        <v>46151</v>
      </c>
      <c r="AJ399" s="62">
        <v>0.36686342592592591</v>
      </c>
      <c r="AK399" t="s">
        <v>6117</v>
      </c>
      <c r="AL399" t="s">
        <v>313</v>
      </c>
      <c r="AM399" t="s">
        <v>313</v>
      </c>
      <c r="AN399" t="s">
        <v>313</v>
      </c>
      <c r="AO399" t="s">
        <v>20</v>
      </c>
      <c r="AP399" t="s">
        <v>313</v>
      </c>
      <c r="AQ399" t="s">
        <v>313</v>
      </c>
      <c r="AR399" s="32">
        <v>46045</v>
      </c>
      <c r="AT399" t="s">
        <v>313</v>
      </c>
      <c r="AU399" t="s">
        <v>313</v>
      </c>
      <c r="AV399" t="s">
        <v>313</v>
      </c>
      <c r="AW399" t="s">
        <v>313</v>
      </c>
      <c r="AX399">
        <v>1</v>
      </c>
    </row>
    <row r="400" spans="1:50" x14ac:dyDescent="0.3">
      <c r="A400" t="s">
        <v>45</v>
      </c>
      <c r="B400">
        <v>849</v>
      </c>
      <c r="D400">
        <v>3149</v>
      </c>
      <c r="E400" t="s">
        <v>313</v>
      </c>
      <c r="F400" t="s">
        <v>313</v>
      </c>
      <c r="G400" t="s">
        <v>3678</v>
      </c>
      <c r="H400">
        <v>27343071000143</v>
      </c>
      <c r="I400" t="s">
        <v>313</v>
      </c>
      <c r="J400" t="s">
        <v>3679</v>
      </c>
      <c r="K400" t="s">
        <v>3680</v>
      </c>
      <c r="L400" t="s">
        <v>313</v>
      </c>
      <c r="M400" t="s">
        <v>3681</v>
      </c>
      <c r="N400" t="s">
        <v>313</v>
      </c>
      <c r="O400" t="s">
        <v>313</v>
      </c>
      <c r="P400" t="s">
        <v>313</v>
      </c>
      <c r="Q400" t="s">
        <v>313</v>
      </c>
      <c r="R400" t="s">
        <v>313</v>
      </c>
      <c r="S400" t="s">
        <v>2025</v>
      </c>
      <c r="T400" t="s">
        <v>313</v>
      </c>
      <c r="U400" t="s">
        <v>313</v>
      </c>
      <c r="V400" t="s">
        <v>5574</v>
      </c>
      <c r="W400" t="s">
        <v>320</v>
      </c>
      <c r="X400" t="s">
        <v>321</v>
      </c>
      <c r="Y400" t="s">
        <v>313</v>
      </c>
      <c r="Z400" s="32">
        <v>46053</v>
      </c>
      <c r="AC400">
        <v>17</v>
      </c>
      <c r="AD400" t="s">
        <v>40</v>
      </c>
      <c r="AE400" s="32">
        <v>46043</v>
      </c>
      <c r="AF400" s="62">
        <v>0.51600694444444439</v>
      </c>
      <c r="AG400" t="s">
        <v>313</v>
      </c>
      <c r="AH400" t="s">
        <v>335</v>
      </c>
      <c r="AI400" s="32">
        <v>46060</v>
      </c>
      <c r="AJ400" s="62">
        <v>0.32187500000000002</v>
      </c>
      <c r="AK400" t="s">
        <v>6118</v>
      </c>
      <c r="AL400" t="s">
        <v>313</v>
      </c>
      <c r="AM400" t="s">
        <v>313</v>
      </c>
      <c r="AN400" t="s">
        <v>313</v>
      </c>
      <c r="AO400" t="s">
        <v>45</v>
      </c>
      <c r="AP400" t="s">
        <v>313</v>
      </c>
      <c r="AQ400" t="s">
        <v>313</v>
      </c>
      <c r="AR400" s="32"/>
      <c r="AT400" t="s">
        <v>313</v>
      </c>
      <c r="AU400" t="s">
        <v>313</v>
      </c>
      <c r="AV400" t="s">
        <v>313</v>
      </c>
      <c r="AW400" t="s">
        <v>313</v>
      </c>
      <c r="AX400">
        <v>1</v>
      </c>
    </row>
    <row r="401" spans="1:50" x14ac:dyDescent="0.3">
      <c r="A401" t="s">
        <v>45</v>
      </c>
      <c r="B401">
        <v>850</v>
      </c>
      <c r="D401">
        <v>3150</v>
      </c>
      <c r="E401" t="s">
        <v>313</v>
      </c>
      <c r="F401" t="s">
        <v>313</v>
      </c>
      <c r="G401" t="s">
        <v>3678</v>
      </c>
      <c r="H401">
        <v>27343071000143</v>
      </c>
      <c r="I401" t="s">
        <v>313</v>
      </c>
      <c r="J401" t="s">
        <v>3682</v>
      </c>
      <c r="K401" t="s">
        <v>3683</v>
      </c>
      <c r="L401" t="s">
        <v>313</v>
      </c>
      <c r="M401" t="s">
        <v>3684</v>
      </c>
      <c r="N401" t="s">
        <v>313</v>
      </c>
      <c r="O401" t="s">
        <v>313</v>
      </c>
      <c r="P401" t="s">
        <v>313</v>
      </c>
      <c r="Q401" t="s">
        <v>463</v>
      </c>
      <c r="R401" t="s">
        <v>313</v>
      </c>
      <c r="S401" t="s">
        <v>354</v>
      </c>
      <c r="T401" t="s">
        <v>313</v>
      </c>
      <c r="U401" t="s">
        <v>313</v>
      </c>
      <c r="V401" t="s">
        <v>5595</v>
      </c>
      <c r="W401" t="s">
        <v>320</v>
      </c>
      <c r="X401" t="s">
        <v>437</v>
      </c>
      <c r="Y401" t="s">
        <v>313</v>
      </c>
      <c r="Z401" s="32">
        <v>46053</v>
      </c>
      <c r="AC401">
        <v>1</v>
      </c>
      <c r="AD401" t="s">
        <v>40</v>
      </c>
      <c r="AE401" s="32">
        <v>46043</v>
      </c>
      <c r="AF401" s="62">
        <v>0.5166898148148148</v>
      </c>
      <c r="AG401" t="s">
        <v>313</v>
      </c>
      <c r="AH401" t="s">
        <v>335</v>
      </c>
      <c r="AI401" s="32">
        <v>46044</v>
      </c>
      <c r="AJ401" s="62">
        <v>0.41939814814814813</v>
      </c>
      <c r="AK401" t="s">
        <v>6115</v>
      </c>
      <c r="AL401" t="s">
        <v>313</v>
      </c>
      <c r="AM401" t="s">
        <v>313</v>
      </c>
      <c r="AN401" t="s">
        <v>313</v>
      </c>
      <c r="AO401" t="s">
        <v>45</v>
      </c>
      <c r="AP401" t="s">
        <v>313</v>
      </c>
      <c r="AQ401" t="s">
        <v>313</v>
      </c>
      <c r="AR401" s="32"/>
      <c r="AT401" t="s">
        <v>313</v>
      </c>
      <c r="AU401" t="s">
        <v>313</v>
      </c>
      <c r="AV401" t="s">
        <v>313</v>
      </c>
      <c r="AW401" t="s">
        <v>313</v>
      </c>
      <c r="AX401">
        <v>1</v>
      </c>
    </row>
    <row r="402" spans="1:50" x14ac:dyDescent="0.3">
      <c r="A402" t="s">
        <v>20</v>
      </c>
      <c r="B402">
        <v>851</v>
      </c>
      <c r="D402">
        <v>3151</v>
      </c>
      <c r="E402" t="s">
        <v>6544</v>
      </c>
      <c r="F402" t="s">
        <v>313</v>
      </c>
      <c r="G402" t="s">
        <v>3687</v>
      </c>
      <c r="I402" t="s">
        <v>313</v>
      </c>
      <c r="J402" t="s">
        <v>3688</v>
      </c>
      <c r="K402" t="s">
        <v>3689</v>
      </c>
      <c r="L402" t="s">
        <v>313</v>
      </c>
      <c r="M402" t="s">
        <v>3690</v>
      </c>
      <c r="N402" t="s">
        <v>313</v>
      </c>
      <c r="O402" t="s">
        <v>313</v>
      </c>
      <c r="P402" t="s">
        <v>313</v>
      </c>
      <c r="Q402" t="s">
        <v>313</v>
      </c>
      <c r="R402" t="s">
        <v>313</v>
      </c>
      <c r="S402" t="s">
        <v>2025</v>
      </c>
      <c r="T402" t="s">
        <v>313</v>
      </c>
      <c r="U402" t="s">
        <v>313</v>
      </c>
      <c r="V402" t="s">
        <v>5590</v>
      </c>
      <c r="W402" t="s">
        <v>320</v>
      </c>
      <c r="X402" t="s">
        <v>437</v>
      </c>
      <c r="Y402" t="s">
        <v>313</v>
      </c>
      <c r="Z402" s="32">
        <v>46053</v>
      </c>
      <c r="AC402">
        <v>117</v>
      </c>
      <c r="AD402" t="s">
        <v>40</v>
      </c>
      <c r="AE402" s="32">
        <v>46043</v>
      </c>
      <c r="AF402" s="62">
        <v>0.52098379629629632</v>
      </c>
      <c r="AG402" t="s">
        <v>313</v>
      </c>
      <c r="AH402" t="s">
        <v>335</v>
      </c>
      <c r="AI402" s="32">
        <v>46160</v>
      </c>
      <c r="AJ402" s="62">
        <v>0.61366898148148152</v>
      </c>
      <c r="AK402" t="s">
        <v>6122</v>
      </c>
      <c r="AL402" t="s">
        <v>6545</v>
      </c>
      <c r="AM402" t="s">
        <v>313</v>
      </c>
      <c r="AN402" t="s">
        <v>313</v>
      </c>
      <c r="AO402" t="s">
        <v>20</v>
      </c>
      <c r="AP402" t="s">
        <v>313</v>
      </c>
      <c r="AQ402" t="s">
        <v>313</v>
      </c>
      <c r="AR402" s="32">
        <v>46160</v>
      </c>
      <c r="AT402" t="s">
        <v>313</v>
      </c>
      <c r="AU402" t="s">
        <v>313</v>
      </c>
      <c r="AV402" t="s">
        <v>313</v>
      </c>
      <c r="AW402" t="s">
        <v>313</v>
      </c>
      <c r="AX402">
        <v>1</v>
      </c>
    </row>
    <row r="403" spans="1:50" x14ac:dyDescent="0.3">
      <c r="A403" t="s">
        <v>45</v>
      </c>
      <c r="B403">
        <v>853</v>
      </c>
      <c r="D403">
        <v>3154</v>
      </c>
      <c r="E403" t="s">
        <v>3691</v>
      </c>
      <c r="F403" t="s">
        <v>313</v>
      </c>
      <c r="G403" t="s">
        <v>3692</v>
      </c>
      <c r="H403">
        <v>8439142000161</v>
      </c>
      <c r="I403" t="s">
        <v>313</v>
      </c>
      <c r="J403" t="s">
        <v>3693</v>
      </c>
      <c r="K403" t="s">
        <v>3694</v>
      </c>
      <c r="L403" t="s">
        <v>313</v>
      </c>
      <c r="M403" t="s">
        <v>3695</v>
      </c>
      <c r="N403" t="s">
        <v>313</v>
      </c>
      <c r="O403" t="s">
        <v>313</v>
      </c>
      <c r="P403" t="s">
        <v>313</v>
      </c>
      <c r="Q403" t="s">
        <v>313</v>
      </c>
      <c r="R403" t="s">
        <v>313</v>
      </c>
      <c r="S403" t="s">
        <v>2025</v>
      </c>
      <c r="T403" t="s">
        <v>313</v>
      </c>
      <c r="U403" t="s">
        <v>313</v>
      </c>
      <c r="V403" t="s">
        <v>5590</v>
      </c>
      <c r="W403" t="s">
        <v>320</v>
      </c>
      <c r="X403" t="s">
        <v>333</v>
      </c>
      <c r="Y403" t="s">
        <v>313</v>
      </c>
      <c r="Z403" s="32">
        <v>46112</v>
      </c>
      <c r="AA403">
        <v>58800</v>
      </c>
      <c r="AB403">
        <v>873144</v>
      </c>
      <c r="AC403">
        <v>8</v>
      </c>
      <c r="AD403" t="s">
        <v>40</v>
      </c>
      <c r="AE403" s="32">
        <v>46043</v>
      </c>
      <c r="AF403" s="62">
        <v>0.91557870370370376</v>
      </c>
      <c r="AG403" t="s">
        <v>313</v>
      </c>
      <c r="AH403" t="s">
        <v>335</v>
      </c>
      <c r="AI403" s="32">
        <v>46051</v>
      </c>
      <c r="AJ403" s="62">
        <v>0.67262731481481486</v>
      </c>
      <c r="AK403" t="s">
        <v>6115</v>
      </c>
      <c r="AL403" t="s">
        <v>313</v>
      </c>
      <c r="AM403" t="s">
        <v>313</v>
      </c>
      <c r="AN403" t="s">
        <v>3696</v>
      </c>
      <c r="AO403" t="s">
        <v>45</v>
      </c>
      <c r="AP403" t="s">
        <v>3697</v>
      </c>
      <c r="AQ403" t="s">
        <v>3698</v>
      </c>
      <c r="AR403" s="32">
        <v>46050</v>
      </c>
      <c r="AT403" t="s">
        <v>313</v>
      </c>
      <c r="AU403" t="s">
        <v>313</v>
      </c>
      <c r="AV403" t="s">
        <v>313</v>
      </c>
      <c r="AW403" t="s">
        <v>313</v>
      </c>
      <c r="AX403">
        <v>1</v>
      </c>
    </row>
    <row r="404" spans="1:50" x14ac:dyDescent="0.3">
      <c r="A404" t="s">
        <v>45</v>
      </c>
      <c r="B404">
        <v>854</v>
      </c>
      <c r="D404">
        <v>3155</v>
      </c>
      <c r="E404" t="s">
        <v>313</v>
      </c>
      <c r="F404" t="s">
        <v>313</v>
      </c>
      <c r="G404" t="s">
        <v>3699</v>
      </c>
      <c r="I404" t="s">
        <v>313</v>
      </c>
      <c r="J404" t="s">
        <v>3700</v>
      </c>
      <c r="K404" t="s">
        <v>3701</v>
      </c>
      <c r="L404" t="s">
        <v>313</v>
      </c>
      <c r="M404" t="s">
        <v>3702</v>
      </c>
      <c r="N404" t="s">
        <v>313</v>
      </c>
      <c r="O404" t="s">
        <v>313</v>
      </c>
      <c r="P404" t="s">
        <v>313</v>
      </c>
      <c r="Q404" t="s">
        <v>313</v>
      </c>
      <c r="R404" t="s">
        <v>313</v>
      </c>
      <c r="S404" t="s">
        <v>2025</v>
      </c>
      <c r="T404" t="s">
        <v>313</v>
      </c>
      <c r="U404" t="s">
        <v>313</v>
      </c>
      <c r="V404" t="s">
        <v>5574</v>
      </c>
      <c r="W404" t="s">
        <v>320</v>
      </c>
      <c r="X404" t="s">
        <v>321</v>
      </c>
      <c r="Y404" t="s">
        <v>313</v>
      </c>
      <c r="Z404" s="32">
        <v>46044</v>
      </c>
      <c r="AC404">
        <v>0</v>
      </c>
      <c r="AD404" t="s">
        <v>40</v>
      </c>
      <c r="AE404" s="32">
        <v>46044</v>
      </c>
      <c r="AF404" s="62">
        <v>0.62604166666666672</v>
      </c>
      <c r="AG404" t="s">
        <v>313</v>
      </c>
      <c r="AH404" t="s">
        <v>335</v>
      </c>
      <c r="AI404" s="32">
        <v>46044</v>
      </c>
      <c r="AJ404" s="62">
        <v>0.65458333333333329</v>
      </c>
      <c r="AK404" t="s">
        <v>6118</v>
      </c>
      <c r="AL404" t="s">
        <v>313</v>
      </c>
      <c r="AM404" t="s">
        <v>313</v>
      </c>
      <c r="AN404" t="s">
        <v>313</v>
      </c>
      <c r="AO404" t="s">
        <v>45</v>
      </c>
      <c r="AP404" t="s">
        <v>313</v>
      </c>
      <c r="AQ404" t="s">
        <v>313</v>
      </c>
      <c r="AR404" s="32"/>
      <c r="AT404" t="s">
        <v>313</v>
      </c>
      <c r="AU404" t="s">
        <v>313</v>
      </c>
      <c r="AV404" t="s">
        <v>313</v>
      </c>
      <c r="AW404" t="s">
        <v>313</v>
      </c>
      <c r="AX404">
        <v>1</v>
      </c>
    </row>
    <row r="405" spans="1:50" x14ac:dyDescent="0.3">
      <c r="A405" t="s">
        <v>20</v>
      </c>
      <c r="B405">
        <v>860</v>
      </c>
      <c r="D405">
        <v>3164</v>
      </c>
      <c r="E405" t="s">
        <v>3703</v>
      </c>
      <c r="F405" t="s">
        <v>313</v>
      </c>
      <c r="G405" t="s">
        <v>3704</v>
      </c>
      <c r="H405">
        <v>1399482000167</v>
      </c>
      <c r="I405" t="s">
        <v>313</v>
      </c>
      <c r="J405" t="s">
        <v>3705</v>
      </c>
      <c r="K405" t="s">
        <v>3706</v>
      </c>
      <c r="L405" t="s">
        <v>313</v>
      </c>
      <c r="M405" t="s">
        <v>3707</v>
      </c>
      <c r="N405" t="s">
        <v>313</v>
      </c>
      <c r="O405" t="s">
        <v>313</v>
      </c>
      <c r="P405" t="s">
        <v>313</v>
      </c>
      <c r="Q405" t="s">
        <v>313</v>
      </c>
      <c r="R405" t="s">
        <v>313</v>
      </c>
      <c r="S405" t="s">
        <v>2025</v>
      </c>
      <c r="T405" t="s">
        <v>313</v>
      </c>
      <c r="U405" t="s">
        <v>313</v>
      </c>
      <c r="V405" t="s">
        <v>5590</v>
      </c>
      <c r="W405" t="s">
        <v>320</v>
      </c>
      <c r="X405" t="s">
        <v>437</v>
      </c>
      <c r="Y405" t="s">
        <v>313</v>
      </c>
      <c r="Z405" s="32">
        <v>46053</v>
      </c>
      <c r="AC405">
        <v>106</v>
      </c>
      <c r="AD405" t="s">
        <v>40</v>
      </c>
      <c r="AE405" s="32">
        <v>46045</v>
      </c>
      <c r="AF405" s="62">
        <v>0.4199074074074074</v>
      </c>
      <c r="AG405" t="s">
        <v>313</v>
      </c>
      <c r="AH405" t="s">
        <v>335</v>
      </c>
      <c r="AI405" s="32">
        <v>46151</v>
      </c>
      <c r="AJ405" s="62">
        <v>0.32263888888888886</v>
      </c>
      <c r="AK405" t="s">
        <v>6122</v>
      </c>
      <c r="AL405" t="s">
        <v>313</v>
      </c>
      <c r="AM405" t="s">
        <v>313</v>
      </c>
      <c r="AN405" t="s">
        <v>313</v>
      </c>
      <c r="AO405" t="s">
        <v>20</v>
      </c>
      <c r="AP405" t="s">
        <v>313</v>
      </c>
      <c r="AQ405" t="s">
        <v>313</v>
      </c>
      <c r="AR405" s="32">
        <v>46051</v>
      </c>
      <c r="AT405" t="s">
        <v>313</v>
      </c>
      <c r="AU405" t="s">
        <v>313</v>
      </c>
      <c r="AV405" t="s">
        <v>313</v>
      </c>
      <c r="AW405" t="s">
        <v>313</v>
      </c>
      <c r="AX405">
        <v>1</v>
      </c>
    </row>
    <row r="406" spans="1:50" x14ac:dyDescent="0.3">
      <c r="A406" t="s">
        <v>45</v>
      </c>
      <c r="B406">
        <v>861</v>
      </c>
      <c r="D406">
        <v>3165</v>
      </c>
      <c r="E406" t="s">
        <v>5596</v>
      </c>
      <c r="F406" t="s">
        <v>313</v>
      </c>
      <c r="G406" t="s">
        <v>3709</v>
      </c>
      <c r="I406" t="s">
        <v>313</v>
      </c>
      <c r="J406" t="s">
        <v>3710</v>
      </c>
      <c r="K406" t="s">
        <v>3711</v>
      </c>
      <c r="L406" t="s">
        <v>313</v>
      </c>
      <c r="M406" t="s">
        <v>3712</v>
      </c>
      <c r="N406" t="s">
        <v>313</v>
      </c>
      <c r="O406" t="s">
        <v>313</v>
      </c>
      <c r="P406" t="s">
        <v>313</v>
      </c>
      <c r="Q406" t="s">
        <v>313</v>
      </c>
      <c r="R406" t="s">
        <v>313</v>
      </c>
      <c r="S406" t="s">
        <v>2025</v>
      </c>
      <c r="T406" t="s">
        <v>313</v>
      </c>
      <c r="U406" t="s">
        <v>313</v>
      </c>
      <c r="V406" t="s">
        <v>5574</v>
      </c>
      <c r="W406" t="s">
        <v>320</v>
      </c>
      <c r="X406" t="s">
        <v>321</v>
      </c>
      <c r="Y406" t="s">
        <v>313</v>
      </c>
      <c r="Z406" s="32">
        <v>46053</v>
      </c>
      <c r="AC406">
        <v>21</v>
      </c>
      <c r="AD406" t="s">
        <v>40</v>
      </c>
      <c r="AE406" s="32">
        <v>46045</v>
      </c>
      <c r="AF406" s="62">
        <v>0.44262731481481482</v>
      </c>
      <c r="AG406" t="s">
        <v>313</v>
      </c>
      <c r="AH406" t="s">
        <v>335</v>
      </c>
      <c r="AI406" s="32">
        <v>46066</v>
      </c>
      <c r="AJ406" s="62">
        <v>0.7257986111111111</v>
      </c>
      <c r="AK406" t="s">
        <v>6118</v>
      </c>
      <c r="AL406" t="s">
        <v>313</v>
      </c>
      <c r="AM406" t="s">
        <v>313</v>
      </c>
      <c r="AN406" t="s">
        <v>313</v>
      </c>
      <c r="AO406" t="s">
        <v>45</v>
      </c>
      <c r="AP406" t="s">
        <v>313</v>
      </c>
      <c r="AQ406" t="s">
        <v>313</v>
      </c>
      <c r="AR406" s="32">
        <v>46066</v>
      </c>
      <c r="AT406" t="s">
        <v>313</v>
      </c>
      <c r="AU406" t="s">
        <v>313</v>
      </c>
      <c r="AV406" t="s">
        <v>313</v>
      </c>
      <c r="AW406" t="s">
        <v>313</v>
      </c>
      <c r="AX406">
        <v>1</v>
      </c>
    </row>
    <row r="407" spans="1:50" x14ac:dyDescent="0.3">
      <c r="A407" t="s">
        <v>40</v>
      </c>
      <c r="B407">
        <v>862</v>
      </c>
      <c r="D407">
        <v>3166</v>
      </c>
      <c r="E407" t="s">
        <v>3713</v>
      </c>
      <c r="F407" t="s">
        <v>313</v>
      </c>
      <c r="G407" t="s">
        <v>3714</v>
      </c>
      <c r="H407">
        <v>82808122000173</v>
      </c>
      <c r="I407" t="s">
        <v>313</v>
      </c>
      <c r="J407" t="s">
        <v>3875</v>
      </c>
      <c r="K407" t="s">
        <v>3716</v>
      </c>
      <c r="L407" t="s">
        <v>313</v>
      </c>
      <c r="M407" t="s">
        <v>3717</v>
      </c>
      <c r="N407" t="s">
        <v>313</v>
      </c>
      <c r="O407" t="s">
        <v>313</v>
      </c>
      <c r="P407" t="s">
        <v>313</v>
      </c>
      <c r="Q407" t="s">
        <v>3718</v>
      </c>
      <c r="R407" t="s">
        <v>472</v>
      </c>
      <c r="S407" t="s">
        <v>313</v>
      </c>
      <c r="T407" t="s">
        <v>313</v>
      </c>
      <c r="U407" t="s">
        <v>313</v>
      </c>
      <c r="V407" t="s">
        <v>955</v>
      </c>
      <c r="W407" t="s">
        <v>320</v>
      </c>
      <c r="X407" t="s">
        <v>347</v>
      </c>
      <c r="Y407" t="s">
        <v>313</v>
      </c>
      <c r="Z407" s="32">
        <v>46081</v>
      </c>
      <c r="AA407">
        <v>987029</v>
      </c>
      <c r="AB407">
        <v>1811884</v>
      </c>
      <c r="AC407">
        <v>34</v>
      </c>
      <c r="AD407" t="s">
        <v>40</v>
      </c>
      <c r="AE407" s="32">
        <v>46045</v>
      </c>
      <c r="AF407" s="62">
        <v>0.47480324074074076</v>
      </c>
      <c r="AG407" t="s">
        <v>313</v>
      </c>
      <c r="AH407" t="s">
        <v>358</v>
      </c>
      <c r="AI407" s="32">
        <v>46079</v>
      </c>
      <c r="AJ407" s="62">
        <v>0.91175925925925927</v>
      </c>
      <c r="AK407" t="s">
        <v>313</v>
      </c>
      <c r="AL407" t="s">
        <v>313</v>
      </c>
      <c r="AM407" t="s">
        <v>313</v>
      </c>
      <c r="AN407" t="s">
        <v>3471</v>
      </c>
      <c r="AO407" t="s">
        <v>40</v>
      </c>
      <c r="AP407" t="s">
        <v>3471</v>
      </c>
      <c r="AQ407" t="s">
        <v>313</v>
      </c>
      <c r="AR407" s="32">
        <v>46080</v>
      </c>
      <c r="AS407">
        <v>50</v>
      </c>
      <c r="AT407" t="s">
        <v>4309</v>
      </c>
      <c r="AU407" t="s">
        <v>3719</v>
      </c>
      <c r="AV407" t="s">
        <v>4310</v>
      </c>
      <c r="AW407" t="s">
        <v>4311</v>
      </c>
      <c r="AX407">
        <v>1</v>
      </c>
    </row>
    <row r="408" spans="1:50" x14ac:dyDescent="0.3">
      <c r="A408" t="s">
        <v>40</v>
      </c>
      <c r="B408">
        <v>864</v>
      </c>
      <c r="D408">
        <v>3169</v>
      </c>
      <c r="E408" t="s">
        <v>4918</v>
      </c>
      <c r="F408" t="s">
        <v>313</v>
      </c>
      <c r="G408" t="s">
        <v>3721</v>
      </c>
      <c r="I408" t="s">
        <v>313</v>
      </c>
      <c r="J408" t="s">
        <v>2681</v>
      </c>
      <c r="K408" t="s">
        <v>1656</v>
      </c>
      <c r="L408" t="s">
        <v>313</v>
      </c>
      <c r="M408" t="s">
        <v>3722</v>
      </c>
      <c r="N408" t="s">
        <v>313</v>
      </c>
      <c r="O408" t="s">
        <v>313</v>
      </c>
      <c r="P408" t="s">
        <v>313</v>
      </c>
      <c r="Q408" t="s">
        <v>313</v>
      </c>
      <c r="R408" t="s">
        <v>313</v>
      </c>
      <c r="S408" t="s">
        <v>3723</v>
      </c>
      <c r="T408" t="s">
        <v>313</v>
      </c>
      <c r="U408" t="s">
        <v>313</v>
      </c>
      <c r="V408" t="s">
        <v>1251</v>
      </c>
      <c r="W408" t="s">
        <v>320</v>
      </c>
      <c r="X408" t="s">
        <v>356</v>
      </c>
      <c r="Y408" t="s">
        <v>313</v>
      </c>
      <c r="Z408" s="32">
        <v>46053</v>
      </c>
      <c r="AA408">
        <v>10000</v>
      </c>
      <c r="AB408">
        <v>2000</v>
      </c>
      <c r="AC408">
        <v>117</v>
      </c>
      <c r="AD408" t="s">
        <v>40</v>
      </c>
      <c r="AE408" s="32">
        <v>46045</v>
      </c>
      <c r="AF408" s="62">
        <v>0.68347222222222226</v>
      </c>
      <c r="AG408" t="s">
        <v>313</v>
      </c>
      <c r="AH408" t="s">
        <v>322</v>
      </c>
      <c r="AI408" s="32"/>
      <c r="AJ408" s="62"/>
      <c r="AK408" t="s">
        <v>313</v>
      </c>
      <c r="AL408" t="s">
        <v>313</v>
      </c>
      <c r="AM408" t="s">
        <v>313</v>
      </c>
      <c r="AN408" t="s">
        <v>3724</v>
      </c>
      <c r="AO408" t="s">
        <v>40</v>
      </c>
      <c r="AP408" t="s">
        <v>3724</v>
      </c>
      <c r="AQ408" t="s">
        <v>313</v>
      </c>
      <c r="AR408" s="32">
        <v>46101</v>
      </c>
      <c r="AS408">
        <v>30</v>
      </c>
      <c r="AT408" t="s">
        <v>3725</v>
      </c>
      <c r="AU408" t="s">
        <v>3726</v>
      </c>
      <c r="AV408" t="s">
        <v>3727</v>
      </c>
      <c r="AW408" t="s">
        <v>3728</v>
      </c>
      <c r="AX408">
        <v>1</v>
      </c>
    </row>
    <row r="409" spans="1:50" x14ac:dyDescent="0.3">
      <c r="A409" t="s">
        <v>40</v>
      </c>
      <c r="B409">
        <v>865</v>
      </c>
      <c r="D409">
        <v>3170</v>
      </c>
      <c r="E409" t="s">
        <v>4919</v>
      </c>
      <c r="F409" t="s">
        <v>313</v>
      </c>
      <c r="G409" t="s">
        <v>3730</v>
      </c>
      <c r="H409">
        <v>13303103000172</v>
      </c>
      <c r="I409" t="s">
        <v>313</v>
      </c>
      <c r="J409" t="s">
        <v>2474</v>
      </c>
      <c r="K409" t="s">
        <v>3731</v>
      </c>
      <c r="L409" t="s">
        <v>313</v>
      </c>
      <c r="M409" t="s">
        <v>3732</v>
      </c>
      <c r="N409" t="s">
        <v>313</v>
      </c>
      <c r="O409" t="s">
        <v>313</v>
      </c>
      <c r="P409" t="s">
        <v>313</v>
      </c>
      <c r="Q409" t="s">
        <v>3733</v>
      </c>
      <c r="R409" t="s">
        <v>472</v>
      </c>
      <c r="S409" t="s">
        <v>728</v>
      </c>
      <c r="T409" t="s">
        <v>313</v>
      </c>
      <c r="U409" t="s">
        <v>313</v>
      </c>
      <c r="V409" t="s">
        <v>955</v>
      </c>
      <c r="W409" t="s">
        <v>320</v>
      </c>
      <c r="X409" t="s">
        <v>347</v>
      </c>
      <c r="Y409" t="s">
        <v>313</v>
      </c>
      <c r="Z409" s="32">
        <v>46112</v>
      </c>
      <c r="AA409">
        <v>59184</v>
      </c>
      <c r="AB409">
        <v>488139</v>
      </c>
      <c r="AC409">
        <v>77</v>
      </c>
      <c r="AD409" t="s">
        <v>40</v>
      </c>
      <c r="AE409" s="32">
        <v>46045</v>
      </c>
      <c r="AF409" s="62">
        <v>0.70285879629629633</v>
      </c>
      <c r="AG409" t="s">
        <v>313</v>
      </c>
      <c r="AH409" t="s">
        <v>335</v>
      </c>
      <c r="AI409" s="32">
        <v>46122</v>
      </c>
      <c r="AJ409" s="62">
        <v>0.72376157407407404</v>
      </c>
      <c r="AK409" t="s">
        <v>6114</v>
      </c>
      <c r="AL409" t="s">
        <v>313</v>
      </c>
      <c r="AM409" t="s">
        <v>313</v>
      </c>
      <c r="AN409" t="s">
        <v>3724</v>
      </c>
      <c r="AO409" t="s">
        <v>40</v>
      </c>
      <c r="AP409" t="s">
        <v>3724</v>
      </c>
      <c r="AQ409" t="s">
        <v>313</v>
      </c>
      <c r="AR409" s="32">
        <v>46101</v>
      </c>
      <c r="AS409">
        <v>50</v>
      </c>
      <c r="AT409" t="s">
        <v>3734</v>
      </c>
      <c r="AU409" t="s">
        <v>3735</v>
      </c>
      <c r="AV409" t="s">
        <v>3736</v>
      </c>
      <c r="AW409" t="s">
        <v>3737</v>
      </c>
      <c r="AX409">
        <v>1</v>
      </c>
    </row>
    <row r="410" spans="1:50" x14ac:dyDescent="0.3">
      <c r="A410" t="s">
        <v>45</v>
      </c>
      <c r="B410">
        <v>866</v>
      </c>
      <c r="D410">
        <v>3177</v>
      </c>
      <c r="E410" t="s">
        <v>3738</v>
      </c>
      <c r="F410" t="s">
        <v>313</v>
      </c>
      <c r="G410" t="s">
        <v>3739</v>
      </c>
      <c r="I410" t="s">
        <v>313</v>
      </c>
      <c r="J410" t="s">
        <v>3740</v>
      </c>
      <c r="K410" t="s">
        <v>3741</v>
      </c>
      <c r="L410" t="s">
        <v>313</v>
      </c>
      <c r="M410" t="s">
        <v>3742</v>
      </c>
      <c r="N410" t="s">
        <v>313</v>
      </c>
      <c r="O410" t="s">
        <v>313</v>
      </c>
      <c r="P410" t="s">
        <v>313</v>
      </c>
      <c r="Q410" t="s">
        <v>313</v>
      </c>
      <c r="R410" t="s">
        <v>313</v>
      </c>
      <c r="S410" t="s">
        <v>2025</v>
      </c>
      <c r="T410" t="s">
        <v>313</v>
      </c>
      <c r="U410" t="s">
        <v>313</v>
      </c>
      <c r="V410" t="s">
        <v>5590</v>
      </c>
      <c r="W410" t="s">
        <v>320</v>
      </c>
      <c r="X410" t="s">
        <v>321</v>
      </c>
      <c r="Y410" t="s">
        <v>313</v>
      </c>
      <c r="Z410" s="32">
        <v>46053</v>
      </c>
      <c r="AC410">
        <v>3</v>
      </c>
      <c r="AD410" t="s">
        <v>40</v>
      </c>
      <c r="AE410" s="32">
        <v>46048</v>
      </c>
      <c r="AF410" s="62">
        <v>0.55048611111111112</v>
      </c>
      <c r="AG410" t="s">
        <v>313</v>
      </c>
      <c r="AH410" t="s">
        <v>335</v>
      </c>
      <c r="AI410" s="32">
        <v>46051</v>
      </c>
      <c r="AJ410" s="62">
        <v>0.66991898148148143</v>
      </c>
      <c r="AK410" t="s">
        <v>474</v>
      </c>
      <c r="AL410" t="s">
        <v>313</v>
      </c>
      <c r="AM410" t="s">
        <v>313</v>
      </c>
      <c r="AN410" t="s">
        <v>313</v>
      </c>
      <c r="AO410" t="s">
        <v>45</v>
      </c>
      <c r="AP410" t="s">
        <v>313</v>
      </c>
      <c r="AQ410" t="s">
        <v>313</v>
      </c>
      <c r="AR410" s="32">
        <v>46049</v>
      </c>
      <c r="AT410" t="s">
        <v>313</v>
      </c>
      <c r="AU410" t="s">
        <v>313</v>
      </c>
      <c r="AV410" t="s">
        <v>313</v>
      </c>
      <c r="AW410" t="s">
        <v>313</v>
      </c>
      <c r="AX410">
        <v>1</v>
      </c>
    </row>
    <row r="411" spans="1:50" x14ac:dyDescent="0.3">
      <c r="A411" t="s">
        <v>20</v>
      </c>
      <c r="B411">
        <v>867</v>
      </c>
      <c r="D411">
        <v>3176</v>
      </c>
      <c r="E411" t="s">
        <v>5597</v>
      </c>
      <c r="F411" t="s">
        <v>313</v>
      </c>
      <c r="G411" t="s">
        <v>3744</v>
      </c>
      <c r="H411">
        <v>16743404000105</v>
      </c>
      <c r="I411" t="s">
        <v>313</v>
      </c>
      <c r="J411" t="s">
        <v>3745</v>
      </c>
      <c r="K411" t="s">
        <v>3746</v>
      </c>
      <c r="L411" t="s">
        <v>313</v>
      </c>
      <c r="M411" t="s">
        <v>3747</v>
      </c>
      <c r="N411" t="s">
        <v>313</v>
      </c>
      <c r="O411" t="s">
        <v>313</v>
      </c>
      <c r="P411" t="s">
        <v>313</v>
      </c>
      <c r="Q411" t="s">
        <v>3748</v>
      </c>
      <c r="R411" t="s">
        <v>642</v>
      </c>
      <c r="S411" t="s">
        <v>2025</v>
      </c>
      <c r="T411" t="s">
        <v>313</v>
      </c>
      <c r="U411" t="s">
        <v>313</v>
      </c>
      <c r="V411" t="s">
        <v>5571</v>
      </c>
      <c r="W411" t="s">
        <v>320</v>
      </c>
      <c r="X411" t="s">
        <v>333</v>
      </c>
      <c r="Y411" t="s">
        <v>313</v>
      </c>
      <c r="Z411" s="32">
        <v>46081</v>
      </c>
      <c r="AA411">
        <v>61904</v>
      </c>
      <c r="AB411">
        <v>10192</v>
      </c>
      <c r="AC411">
        <v>24</v>
      </c>
      <c r="AD411" t="s">
        <v>40</v>
      </c>
      <c r="AE411" s="32">
        <v>46048</v>
      </c>
      <c r="AF411" s="62">
        <v>0.55230324074074078</v>
      </c>
      <c r="AG411" t="s">
        <v>313</v>
      </c>
      <c r="AH411" t="s">
        <v>335</v>
      </c>
      <c r="AI411" s="32">
        <v>46072</v>
      </c>
      <c r="AJ411" s="62">
        <v>0.69184027777777779</v>
      </c>
      <c r="AK411" t="s">
        <v>474</v>
      </c>
      <c r="AL411" t="s">
        <v>5598</v>
      </c>
      <c r="AM411" t="s">
        <v>313</v>
      </c>
      <c r="AN411" t="s">
        <v>3696</v>
      </c>
      <c r="AO411" t="s">
        <v>20</v>
      </c>
      <c r="AP411" t="s">
        <v>3696</v>
      </c>
      <c r="AQ411" t="s">
        <v>313</v>
      </c>
      <c r="AR411" s="32">
        <v>46072</v>
      </c>
      <c r="AS411">
        <v>30</v>
      </c>
      <c r="AT411" t="s">
        <v>313</v>
      </c>
      <c r="AU411" t="s">
        <v>313</v>
      </c>
      <c r="AV411" t="s">
        <v>313</v>
      </c>
      <c r="AW411" t="s">
        <v>313</v>
      </c>
      <c r="AX411">
        <v>1</v>
      </c>
    </row>
    <row r="412" spans="1:50" x14ac:dyDescent="0.3">
      <c r="A412" t="s">
        <v>45</v>
      </c>
      <c r="B412">
        <v>868</v>
      </c>
      <c r="D412">
        <v>3174</v>
      </c>
      <c r="E412" t="s">
        <v>5599</v>
      </c>
      <c r="F412" t="s">
        <v>313</v>
      </c>
      <c r="G412" t="s">
        <v>3750</v>
      </c>
      <c r="I412" t="s">
        <v>313</v>
      </c>
      <c r="J412" t="s">
        <v>3751</v>
      </c>
      <c r="K412" t="s">
        <v>3752</v>
      </c>
      <c r="L412" t="s">
        <v>313</v>
      </c>
      <c r="M412" t="s">
        <v>3753</v>
      </c>
      <c r="N412" t="s">
        <v>313</v>
      </c>
      <c r="O412" t="s">
        <v>313</v>
      </c>
      <c r="P412" t="s">
        <v>313</v>
      </c>
      <c r="Q412" t="s">
        <v>313</v>
      </c>
      <c r="R412" t="s">
        <v>313</v>
      </c>
      <c r="S412" t="s">
        <v>2025</v>
      </c>
      <c r="T412" t="s">
        <v>313</v>
      </c>
      <c r="U412" t="s">
        <v>313</v>
      </c>
      <c r="V412" t="s">
        <v>5574</v>
      </c>
      <c r="W412" t="s">
        <v>320</v>
      </c>
      <c r="X412" t="s">
        <v>321</v>
      </c>
      <c r="Y412" t="s">
        <v>313</v>
      </c>
      <c r="Z412" s="32">
        <v>46053</v>
      </c>
      <c r="AC412">
        <v>0</v>
      </c>
      <c r="AD412" t="s">
        <v>40</v>
      </c>
      <c r="AE412" s="32">
        <v>46048</v>
      </c>
      <c r="AF412" s="62">
        <v>0.55403935185185182</v>
      </c>
      <c r="AG412" t="s">
        <v>313</v>
      </c>
      <c r="AH412" t="s">
        <v>335</v>
      </c>
      <c r="AI412" s="32">
        <v>46048</v>
      </c>
      <c r="AJ412" s="62">
        <v>0.60412037037037036</v>
      </c>
      <c r="AK412" t="s">
        <v>6118</v>
      </c>
      <c r="AL412" t="s">
        <v>313</v>
      </c>
      <c r="AM412" t="s">
        <v>313</v>
      </c>
      <c r="AN412" t="s">
        <v>313</v>
      </c>
      <c r="AO412" t="s">
        <v>45</v>
      </c>
      <c r="AP412" t="s">
        <v>313</v>
      </c>
      <c r="AQ412" t="s">
        <v>313</v>
      </c>
      <c r="AR412" s="32"/>
      <c r="AT412" t="s">
        <v>313</v>
      </c>
      <c r="AU412" t="s">
        <v>313</v>
      </c>
      <c r="AV412" t="s">
        <v>313</v>
      </c>
      <c r="AW412" t="s">
        <v>313</v>
      </c>
      <c r="AX412">
        <v>1</v>
      </c>
    </row>
    <row r="413" spans="1:50" x14ac:dyDescent="0.3">
      <c r="A413" t="s">
        <v>20</v>
      </c>
      <c r="B413">
        <v>869</v>
      </c>
      <c r="D413">
        <v>3175</v>
      </c>
      <c r="E413" t="s">
        <v>3754</v>
      </c>
      <c r="F413" t="s">
        <v>313</v>
      </c>
      <c r="G413" t="s">
        <v>3755</v>
      </c>
      <c r="I413" t="s">
        <v>313</v>
      </c>
      <c r="J413" t="s">
        <v>3756</v>
      </c>
      <c r="K413" t="s">
        <v>3757</v>
      </c>
      <c r="L413" t="s">
        <v>313</v>
      </c>
      <c r="M413" t="s">
        <v>3758</v>
      </c>
      <c r="N413" t="s">
        <v>313</v>
      </c>
      <c r="O413" t="s">
        <v>313</v>
      </c>
      <c r="P413" t="s">
        <v>313</v>
      </c>
      <c r="Q413" t="s">
        <v>313</v>
      </c>
      <c r="R413" t="s">
        <v>313</v>
      </c>
      <c r="S413" t="s">
        <v>2025</v>
      </c>
      <c r="T413" t="s">
        <v>313</v>
      </c>
      <c r="U413" t="s">
        <v>313</v>
      </c>
      <c r="V413" t="s">
        <v>5590</v>
      </c>
      <c r="W413" t="s">
        <v>320</v>
      </c>
      <c r="X413" t="s">
        <v>321</v>
      </c>
      <c r="Y413" t="s">
        <v>313</v>
      </c>
      <c r="Z413" s="32">
        <v>46053</v>
      </c>
      <c r="AC413">
        <v>103</v>
      </c>
      <c r="AD413" t="s">
        <v>40</v>
      </c>
      <c r="AE413" s="32">
        <v>46048</v>
      </c>
      <c r="AF413" s="62">
        <v>0.5553703703703704</v>
      </c>
      <c r="AG413" t="s">
        <v>313</v>
      </c>
      <c r="AH413" t="s">
        <v>335</v>
      </c>
      <c r="AI413" s="32">
        <v>46151</v>
      </c>
      <c r="AJ413" s="62">
        <v>0.34141203703703704</v>
      </c>
      <c r="AK413" t="s">
        <v>6122</v>
      </c>
      <c r="AL413" t="s">
        <v>313</v>
      </c>
      <c r="AM413" t="s">
        <v>313</v>
      </c>
      <c r="AN413" t="s">
        <v>313</v>
      </c>
      <c r="AO413" t="s">
        <v>20</v>
      </c>
      <c r="AP413" t="s">
        <v>313</v>
      </c>
      <c r="AQ413" t="s">
        <v>313</v>
      </c>
      <c r="AR413" s="32">
        <v>46049</v>
      </c>
      <c r="AT413" t="s">
        <v>313</v>
      </c>
      <c r="AU413" t="s">
        <v>313</v>
      </c>
      <c r="AV413" t="s">
        <v>313</v>
      </c>
      <c r="AW413" t="s">
        <v>313</v>
      </c>
      <c r="AX413">
        <v>1</v>
      </c>
    </row>
    <row r="414" spans="1:50" x14ac:dyDescent="0.3">
      <c r="A414" t="s">
        <v>45</v>
      </c>
      <c r="B414">
        <v>870</v>
      </c>
      <c r="D414">
        <v>3173</v>
      </c>
      <c r="E414" t="s">
        <v>4361</v>
      </c>
      <c r="F414" t="s">
        <v>313</v>
      </c>
      <c r="G414" t="s">
        <v>3759</v>
      </c>
      <c r="I414" t="s">
        <v>313</v>
      </c>
      <c r="J414" t="s">
        <v>3760</v>
      </c>
      <c r="K414" t="s">
        <v>3761</v>
      </c>
      <c r="L414" t="s">
        <v>313</v>
      </c>
      <c r="M414" t="s">
        <v>3762</v>
      </c>
      <c r="N414" t="s">
        <v>313</v>
      </c>
      <c r="O414" t="s">
        <v>313</v>
      </c>
      <c r="P414" t="s">
        <v>313</v>
      </c>
      <c r="Q414" t="s">
        <v>313</v>
      </c>
      <c r="R414" t="s">
        <v>313</v>
      </c>
      <c r="S414" t="s">
        <v>2025</v>
      </c>
      <c r="T414" t="s">
        <v>313</v>
      </c>
      <c r="U414" t="s">
        <v>313</v>
      </c>
      <c r="V414" t="s">
        <v>5571</v>
      </c>
      <c r="W414" t="s">
        <v>320</v>
      </c>
      <c r="X414" t="s">
        <v>437</v>
      </c>
      <c r="Y414" t="s">
        <v>313</v>
      </c>
      <c r="Z414" s="32">
        <v>46053</v>
      </c>
      <c r="AC414">
        <v>22</v>
      </c>
      <c r="AD414" t="s">
        <v>40</v>
      </c>
      <c r="AE414" s="32">
        <v>46048</v>
      </c>
      <c r="AF414" s="62">
        <v>0.55634259259259256</v>
      </c>
      <c r="AG414" t="s">
        <v>313</v>
      </c>
      <c r="AH414" t="s">
        <v>335</v>
      </c>
      <c r="AI414" s="32">
        <v>46070</v>
      </c>
      <c r="AJ414" s="62">
        <v>0.67465277777777777</v>
      </c>
      <c r="AK414" t="s">
        <v>6115</v>
      </c>
      <c r="AL414" t="s">
        <v>313</v>
      </c>
      <c r="AM414" t="s">
        <v>313</v>
      </c>
      <c r="AN414" t="s">
        <v>313</v>
      </c>
      <c r="AO414" t="s">
        <v>45</v>
      </c>
      <c r="AP414" t="s">
        <v>313</v>
      </c>
      <c r="AQ414" t="s">
        <v>313</v>
      </c>
      <c r="AR414" s="32">
        <v>46070</v>
      </c>
      <c r="AS414">
        <v>30</v>
      </c>
      <c r="AT414" t="s">
        <v>313</v>
      </c>
      <c r="AU414" t="s">
        <v>313</v>
      </c>
      <c r="AV414" t="s">
        <v>313</v>
      </c>
      <c r="AW414" t="s">
        <v>313</v>
      </c>
      <c r="AX414">
        <v>1</v>
      </c>
    </row>
    <row r="415" spans="1:50" x14ac:dyDescent="0.3">
      <c r="A415" t="s">
        <v>40</v>
      </c>
      <c r="B415">
        <v>871</v>
      </c>
      <c r="D415">
        <v>3172</v>
      </c>
      <c r="E415" t="s">
        <v>4786</v>
      </c>
      <c r="F415" t="s">
        <v>313</v>
      </c>
      <c r="G415" t="s">
        <v>3764</v>
      </c>
      <c r="H415">
        <v>19933187000104</v>
      </c>
      <c r="I415" t="s">
        <v>313</v>
      </c>
      <c r="J415" t="s">
        <v>3765</v>
      </c>
      <c r="K415" t="s">
        <v>3766</v>
      </c>
      <c r="L415" t="s">
        <v>313</v>
      </c>
      <c r="M415" t="s">
        <v>3767</v>
      </c>
      <c r="N415" t="s">
        <v>313</v>
      </c>
      <c r="O415" t="s">
        <v>313</v>
      </c>
      <c r="P415" t="s">
        <v>313</v>
      </c>
      <c r="Q415" t="s">
        <v>313</v>
      </c>
      <c r="R415" t="s">
        <v>313</v>
      </c>
      <c r="S415" t="s">
        <v>2025</v>
      </c>
      <c r="T415" t="s">
        <v>313</v>
      </c>
      <c r="U415" t="s">
        <v>313</v>
      </c>
      <c r="V415" t="s">
        <v>5571</v>
      </c>
      <c r="W415" t="s">
        <v>320</v>
      </c>
      <c r="X415" t="s">
        <v>437</v>
      </c>
      <c r="Y415" t="s">
        <v>313</v>
      </c>
      <c r="Z415" s="32">
        <v>46053</v>
      </c>
      <c r="AC415">
        <v>45</v>
      </c>
      <c r="AD415" t="s">
        <v>40</v>
      </c>
      <c r="AE415" s="32">
        <v>46048</v>
      </c>
      <c r="AF415" s="62">
        <v>0.55686342592592597</v>
      </c>
      <c r="AG415" t="s">
        <v>313</v>
      </c>
      <c r="AH415" t="s">
        <v>335</v>
      </c>
      <c r="AI415" s="32">
        <v>46093</v>
      </c>
      <c r="AJ415" s="62">
        <v>0.7288310185185185</v>
      </c>
      <c r="AK415" t="s">
        <v>6118</v>
      </c>
      <c r="AL415" t="s">
        <v>313</v>
      </c>
      <c r="AM415" t="s">
        <v>313</v>
      </c>
      <c r="AN415" t="s">
        <v>313</v>
      </c>
      <c r="AO415" t="s">
        <v>40</v>
      </c>
      <c r="AP415" t="s">
        <v>313</v>
      </c>
      <c r="AQ415" t="s">
        <v>313</v>
      </c>
      <c r="AR415" s="32">
        <v>46093</v>
      </c>
      <c r="AS415">
        <v>30</v>
      </c>
      <c r="AT415" t="s">
        <v>313</v>
      </c>
      <c r="AU415" t="s">
        <v>313</v>
      </c>
      <c r="AV415" t="s">
        <v>313</v>
      </c>
      <c r="AW415" t="s">
        <v>313</v>
      </c>
      <c r="AX415">
        <v>1</v>
      </c>
    </row>
    <row r="416" spans="1:50" x14ac:dyDescent="0.3">
      <c r="A416" t="s">
        <v>40</v>
      </c>
      <c r="B416">
        <v>872</v>
      </c>
      <c r="D416">
        <v>3178</v>
      </c>
      <c r="E416" t="s">
        <v>4620</v>
      </c>
      <c r="F416" t="s">
        <v>313</v>
      </c>
      <c r="G416" t="s">
        <v>3769</v>
      </c>
      <c r="I416" t="s">
        <v>313</v>
      </c>
      <c r="J416" t="s">
        <v>3770</v>
      </c>
      <c r="K416" t="s">
        <v>3771</v>
      </c>
      <c r="L416" t="s">
        <v>313</v>
      </c>
      <c r="M416" t="s">
        <v>3772</v>
      </c>
      <c r="N416" t="s">
        <v>313</v>
      </c>
      <c r="O416" t="s">
        <v>313</v>
      </c>
      <c r="P416" t="s">
        <v>313</v>
      </c>
      <c r="Q416" t="s">
        <v>463</v>
      </c>
      <c r="R416" t="s">
        <v>313</v>
      </c>
      <c r="S416" t="s">
        <v>354</v>
      </c>
      <c r="T416" t="s">
        <v>313</v>
      </c>
      <c r="U416" t="s">
        <v>313</v>
      </c>
      <c r="V416" t="s">
        <v>5549</v>
      </c>
      <c r="W416" t="s">
        <v>320</v>
      </c>
      <c r="X416" t="s">
        <v>347</v>
      </c>
      <c r="Y416" t="s">
        <v>313</v>
      </c>
      <c r="Z416" s="32">
        <v>46081</v>
      </c>
      <c r="AA416">
        <v>701343</v>
      </c>
      <c r="AB416">
        <v>17345</v>
      </c>
      <c r="AC416">
        <v>32</v>
      </c>
      <c r="AD416" t="s">
        <v>40</v>
      </c>
      <c r="AE416" s="32">
        <v>46048</v>
      </c>
      <c r="AF416" s="62">
        <v>0.71504629629629635</v>
      </c>
      <c r="AG416" t="s">
        <v>313</v>
      </c>
      <c r="AH416" t="s">
        <v>335</v>
      </c>
      <c r="AI416" s="32">
        <v>46080</v>
      </c>
      <c r="AJ416" s="62">
        <v>0.88954861111111116</v>
      </c>
      <c r="AK416" t="s">
        <v>6114</v>
      </c>
      <c r="AL416" t="s">
        <v>313</v>
      </c>
      <c r="AM416" t="s">
        <v>313</v>
      </c>
      <c r="AN416" t="s">
        <v>3774</v>
      </c>
      <c r="AO416" t="s">
        <v>40</v>
      </c>
      <c r="AP416" t="s">
        <v>3774</v>
      </c>
      <c r="AQ416" t="s">
        <v>313</v>
      </c>
      <c r="AR416" s="32">
        <v>46079</v>
      </c>
      <c r="AS416">
        <v>50</v>
      </c>
      <c r="AT416" t="s">
        <v>3775</v>
      </c>
      <c r="AU416" t="s">
        <v>3776</v>
      </c>
      <c r="AV416" t="s">
        <v>3777</v>
      </c>
      <c r="AW416" t="s">
        <v>3778</v>
      </c>
      <c r="AX416">
        <v>1</v>
      </c>
    </row>
    <row r="417" spans="1:50" x14ac:dyDescent="0.3">
      <c r="A417" t="s">
        <v>20</v>
      </c>
      <c r="B417">
        <v>873</v>
      </c>
      <c r="D417">
        <v>3179</v>
      </c>
      <c r="E417" t="s">
        <v>3779</v>
      </c>
      <c r="F417" t="s">
        <v>313</v>
      </c>
      <c r="G417" t="s">
        <v>3780</v>
      </c>
      <c r="I417" t="s">
        <v>313</v>
      </c>
      <c r="J417" t="s">
        <v>3781</v>
      </c>
      <c r="K417" t="s">
        <v>3782</v>
      </c>
      <c r="L417" t="s">
        <v>313</v>
      </c>
      <c r="M417" t="s">
        <v>3783</v>
      </c>
      <c r="N417" t="s">
        <v>313</v>
      </c>
      <c r="O417" t="s">
        <v>313</v>
      </c>
      <c r="P417" t="s">
        <v>313</v>
      </c>
      <c r="Q417" t="s">
        <v>313</v>
      </c>
      <c r="R417" t="s">
        <v>313</v>
      </c>
      <c r="S417" t="s">
        <v>2025</v>
      </c>
      <c r="T417" t="s">
        <v>313</v>
      </c>
      <c r="U417" t="s">
        <v>313</v>
      </c>
      <c r="V417" t="s">
        <v>5590</v>
      </c>
      <c r="W417" t="s">
        <v>320</v>
      </c>
      <c r="X417" t="s">
        <v>321</v>
      </c>
      <c r="Y417" t="s">
        <v>313</v>
      </c>
      <c r="Z417" s="32"/>
      <c r="AC417">
        <v>102</v>
      </c>
      <c r="AD417" t="s">
        <v>40</v>
      </c>
      <c r="AE417" s="32">
        <v>46049</v>
      </c>
      <c r="AF417" s="62">
        <v>0.36055555555555557</v>
      </c>
      <c r="AG417" t="s">
        <v>313</v>
      </c>
      <c r="AH417" t="s">
        <v>335</v>
      </c>
      <c r="AI417" s="32">
        <v>46151</v>
      </c>
      <c r="AJ417" s="62">
        <v>0.34244212962962961</v>
      </c>
      <c r="AK417" t="s">
        <v>6122</v>
      </c>
      <c r="AL417" t="s">
        <v>313</v>
      </c>
      <c r="AM417" t="s">
        <v>313</v>
      </c>
      <c r="AN417" t="s">
        <v>313</v>
      </c>
      <c r="AO417" t="s">
        <v>20</v>
      </c>
      <c r="AP417" t="s">
        <v>313</v>
      </c>
      <c r="AQ417" t="s">
        <v>313</v>
      </c>
      <c r="AR417" s="32">
        <v>46051</v>
      </c>
      <c r="AT417" t="s">
        <v>313</v>
      </c>
      <c r="AU417" t="s">
        <v>313</v>
      </c>
      <c r="AV417" t="s">
        <v>313</v>
      </c>
      <c r="AW417" t="s">
        <v>313</v>
      </c>
      <c r="AX417">
        <v>1</v>
      </c>
    </row>
    <row r="418" spans="1:50" x14ac:dyDescent="0.3">
      <c r="A418" t="s">
        <v>45</v>
      </c>
      <c r="B418">
        <v>874</v>
      </c>
      <c r="D418">
        <v>3180</v>
      </c>
      <c r="E418" t="s">
        <v>313</v>
      </c>
      <c r="F418" t="s">
        <v>313</v>
      </c>
      <c r="G418" t="s">
        <v>3785</v>
      </c>
      <c r="I418" t="s">
        <v>313</v>
      </c>
      <c r="J418" t="s">
        <v>3786</v>
      </c>
      <c r="K418" t="s">
        <v>3787</v>
      </c>
      <c r="L418" t="s">
        <v>313</v>
      </c>
      <c r="M418" t="s">
        <v>3788</v>
      </c>
      <c r="N418" t="s">
        <v>313</v>
      </c>
      <c r="O418" t="s">
        <v>313</v>
      </c>
      <c r="P418" t="s">
        <v>313</v>
      </c>
      <c r="Q418" t="s">
        <v>313</v>
      </c>
      <c r="R418" t="s">
        <v>313</v>
      </c>
      <c r="S418" t="s">
        <v>2025</v>
      </c>
      <c r="T418" t="s">
        <v>313</v>
      </c>
      <c r="U418" t="s">
        <v>313</v>
      </c>
      <c r="V418" t="s">
        <v>5574</v>
      </c>
      <c r="W418" t="s">
        <v>320</v>
      </c>
      <c r="X418" t="s">
        <v>321</v>
      </c>
      <c r="Y418" t="s">
        <v>313</v>
      </c>
      <c r="Z418" s="32">
        <v>46053</v>
      </c>
      <c r="AC418">
        <v>2</v>
      </c>
      <c r="AD418" t="s">
        <v>40</v>
      </c>
      <c r="AE418" s="32">
        <v>46049</v>
      </c>
      <c r="AF418" s="62">
        <v>0.36130787037037038</v>
      </c>
      <c r="AG418" t="s">
        <v>313</v>
      </c>
      <c r="AH418" t="s">
        <v>335</v>
      </c>
      <c r="AI418" s="32">
        <v>46051</v>
      </c>
      <c r="AJ418" s="62">
        <v>0.66635416666666669</v>
      </c>
      <c r="AK418" t="s">
        <v>6118</v>
      </c>
      <c r="AL418" t="s">
        <v>313</v>
      </c>
      <c r="AM418" t="s">
        <v>313</v>
      </c>
      <c r="AN418" t="s">
        <v>313</v>
      </c>
      <c r="AO418" t="s">
        <v>45</v>
      </c>
      <c r="AP418" t="s">
        <v>313</v>
      </c>
      <c r="AQ418" t="s">
        <v>313</v>
      </c>
      <c r="AR418" s="32"/>
      <c r="AT418" t="s">
        <v>313</v>
      </c>
      <c r="AU418" t="s">
        <v>313</v>
      </c>
      <c r="AV418" t="s">
        <v>313</v>
      </c>
      <c r="AW418" t="s">
        <v>313</v>
      </c>
      <c r="AX418">
        <v>1</v>
      </c>
    </row>
    <row r="419" spans="1:50" x14ac:dyDescent="0.3">
      <c r="A419" t="s">
        <v>20</v>
      </c>
      <c r="B419">
        <v>876</v>
      </c>
      <c r="D419">
        <v>3182</v>
      </c>
      <c r="E419" t="s">
        <v>313</v>
      </c>
      <c r="F419" t="s">
        <v>3789</v>
      </c>
      <c r="G419" t="s">
        <v>3790</v>
      </c>
      <c r="H419">
        <v>5937946000100</v>
      </c>
      <c r="I419" t="s">
        <v>313</v>
      </c>
      <c r="J419" t="s">
        <v>3789</v>
      </c>
      <c r="K419" t="s">
        <v>3791</v>
      </c>
      <c r="L419" t="s">
        <v>313</v>
      </c>
      <c r="M419" t="s">
        <v>3792</v>
      </c>
      <c r="N419" t="s">
        <v>313</v>
      </c>
      <c r="O419" t="s">
        <v>313</v>
      </c>
      <c r="P419" t="s">
        <v>313</v>
      </c>
      <c r="Q419" t="s">
        <v>3793</v>
      </c>
      <c r="R419" t="s">
        <v>472</v>
      </c>
      <c r="S419" t="s">
        <v>345</v>
      </c>
      <c r="T419" t="s">
        <v>313</v>
      </c>
      <c r="U419" t="s">
        <v>313</v>
      </c>
      <c r="V419" t="s">
        <v>1115</v>
      </c>
      <c r="W419" t="s">
        <v>320</v>
      </c>
      <c r="X419" t="s">
        <v>356</v>
      </c>
      <c r="Y419" t="s">
        <v>313</v>
      </c>
      <c r="Z419" s="32">
        <v>46081</v>
      </c>
      <c r="AA419">
        <v>16960</v>
      </c>
      <c r="AB419">
        <v>32775</v>
      </c>
      <c r="AC419">
        <v>16</v>
      </c>
      <c r="AD419" t="s">
        <v>20</v>
      </c>
      <c r="AE419" s="32">
        <v>46050</v>
      </c>
      <c r="AF419" s="62">
        <v>0.37962962962962965</v>
      </c>
      <c r="AG419" t="s">
        <v>313</v>
      </c>
      <c r="AH419" t="s">
        <v>358</v>
      </c>
      <c r="AI419" s="32">
        <v>46066</v>
      </c>
      <c r="AJ419" s="62">
        <v>0.51166666666666671</v>
      </c>
      <c r="AK419" t="s">
        <v>313</v>
      </c>
      <c r="AL419" t="s">
        <v>313</v>
      </c>
      <c r="AM419" t="s">
        <v>313</v>
      </c>
      <c r="AN419" t="s">
        <v>3794</v>
      </c>
      <c r="AO419" t="s">
        <v>20</v>
      </c>
      <c r="AP419" t="s">
        <v>3795</v>
      </c>
      <c r="AQ419" t="s">
        <v>313</v>
      </c>
      <c r="AR419" s="32"/>
      <c r="AS419">
        <v>80</v>
      </c>
      <c r="AT419" t="s">
        <v>313</v>
      </c>
      <c r="AU419" t="s">
        <v>313</v>
      </c>
      <c r="AV419" t="s">
        <v>313</v>
      </c>
      <c r="AW419" t="s">
        <v>313</v>
      </c>
      <c r="AX419">
        <v>1</v>
      </c>
    </row>
    <row r="420" spans="1:50" x14ac:dyDescent="0.3">
      <c r="A420" t="s">
        <v>40</v>
      </c>
      <c r="B420">
        <v>877</v>
      </c>
      <c r="D420">
        <v>3187</v>
      </c>
      <c r="E420" t="s">
        <v>4920</v>
      </c>
      <c r="F420" t="s">
        <v>313</v>
      </c>
      <c r="G420" t="s">
        <v>3797</v>
      </c>
      <c r="I420" t="s">
        <v>313</v>
      </c>
      <c r="J420" t="s">
        <v>3798</v>
      </c>
      <c r="K420" t="s">
        <v>3799</v>
      </c>
      <c r="L420" t="s">
        <v>313</v>
      </c>
      <c r="M420" t="s">
        <v>648</v>
      </c>
      <c r="N420" t="s">
        <v>313</v>
      </c>
      <c r="O420" t="s">
        <v>313</v>
      </c>
      <c r="P420" t="s">
        <v>313</v>
      </c>
      <c r="Q420" t="s">
        <v>313</v>
      </c>
      <c r="R420" t="s">
        <v>313</v>
      </c>
      <c r="S420" t="s">
        <v>3723</v>
      </c>
      <c r="T420" t="s">
        <v>313</v>
      </c>
      <c r="U420" t="s">
        <v>313</v>
      </c>
      <c r="V420" t="s">
        <v>1237</v>
      </c>
      <c r="W420" t="s">
        <v>320</v>
      </c>
      <c r="X420" t="s">
        <v>356</v>
      </c>
      <c r="Y420" t="s">
        <v>313</v>
      </c>
      <c r="Z420" s="32">
        <v>46112</v>
      </c>
      <c r="AA420">
        <v>12000</v>
      </c>
      <c r="AB420">
        <v>1700</v>
      </c>
      <c r="AC420">
        <v>110</v>
      </c>
      <c r="AD420" t="s">
        <v>40</v>
      </c>
      <c r="AE420" s="32">
        <v>46050</v>
      </c>
      <c r="AF420" s="62">
        <v>0.66311342592592593</v>
      </c>
      <c r="AG420" t="s">
        <v>313</v>
      </c>
      <c r="AH420" t="s">
        <v>335</v>
      </c>
      <c r="AI420" s="32">
        <v>46160</v>
      </c>
      <c r="AJ420" s="62">
        <v>0.71424768518518522</v>
      </c>
      <c r="AK420" t="s">
        <v>474</v>
      </c>
      <c r="AL420" t="s">
        <v>313</v>
      </c>
      <c r="AM420" t="s">
        <v>313</v>
      </c>
      <c r="AN420" t="s">
        <v>3471</v>
      </c>
      <c r="AO420" t="s">
        <v>40</v>
      </c>
      <c r="AP420" t="s">
        <v>3800</v>
      </c>
      <c r="AQ420" t="s">
        <v>313</v>
      </c>
      <c r="AR420" s="32">
        <v>46101</v>
      </c>
      <c r="AS420">
        <v>80</v>
      </c>
      <c r="AT420" t="s">
        <v>3801</v>
      </c>
      <c r="AU420" t="s">
        <v>138</v>
      </c>
      <c r="AV420" t="s">
        <v>4580</v>
      </c>
      <c r="AW420" t="s">
        <v>4580</v>
      </c>
      <c r="AX420">
        <v>1</v>
      </c>
    </row>
    <row r="421" spans="1:50" x14ac:dyDescent="0.3">
      <c r="A421" t="s">
        <v>20</v>
      </c>
      <c r="B421">
        <v>879</v>
      </c>
      <c r="D421">
        <v>3192</v>
      </c>
      <c r="E421" t="s">
        <v>5600</v>
      </c>
      <c r="F421" t="s">
        <v>3803</v>
      </c>
      <c r="G421" t="s">
        <v>3804</v>
      </c>
      <c r="H421">
        <v>42371959000183</v>
      </c>
      <c r="I421" t="s">
        <v>313</v>
      </c>
      <c r="J421" t="s">
        <v>3803</v>
      </c>
      <c r="K421" t="s">
        <v>3805</v>
      </c>
      <c r="L421" t="s">
        <v>313</v>
      </c>
      <c r="M421" t="s">
        <v>3806</v>
      </c>
      <c r="N421" t="s">
        <v>313</v>
      </c>
      <c r="O421" t="s">
        <v>313</v>
      </c>
      <c r="P421" t="s">
        <v>313</v>
      </c>
      <c r="Q421" t="s">
        <v>1130</v>
      </c>
      <c r="R421" t="s">
        <v>330</v>
      </c>
      <c r="S421" t="s">
        <v>345</v>
      </c>
      <c r="T421" t="s">
        <v>313</v>
      </c>
      <c r="U421" t="s">
        <v>313</v>
      </c>
      <c r="V421" t="s">
        <v>1251</v>
      </c>
      <c r="W421" t="s">
        <v>320</v>
      </c>
      <c r="X421" t="s">
        <v>333</v>
      </c>
      <c r="Y421" t="s">
        <v>313</v>
      </c>
      <c r="Z421" s="32">
        <v>46081</v>
      </c>
      <c r="AA421">
        <v>79958</v>
      </c>
      <c r="AB421">
        <v>45432</v>
      </c>
      <c r="AC421">
        <v>25</v>
      </c>
      <c r="AD421" t="s">
        <v>20</v>
      </c>
      <c r="AE421" s="32">
        <v>46051</v>
      </c>
      <c r="AF421" s="62">
        <v>0.41417824074074072</v>
      </c>
      <c r="AG421" t="s">
        <v>313</v>
      </c>
      <c r="AH421" t="s">
        <v>335</v>
      </c>
      <c r="AI421" s="32">
        <v>46076</v>
      </c>
      <c r="AJ421" s="62">
        <v>0.62991898148148151</v>
      </c>
      <c r="AK421" t="s">
        <v>474</v>
      </c>
      <c r="AL421" t="s">
        <v>5601</v>
      </c>
      <c r="AM421" t="s">
        <v>313</v>
      </c>
      <c r="AN421" t="s">
        <v>3696</v>
      </c>
      <c r="AO421" t="s">
        <v>20</v>
      </c>
      <c r="AP421" t="s">
        <v>3697</v>
      </c>
      <c r="AQ421" t="s">
        <v>313</v>
      </c>
      <c r="AR421" s="32"/>
      <c r="AS421">
        <v>30</v>
      </c>
      <c r="AT421" t="s">
        <v>313</v>
      </c>
      <c r="AU421" t="s">
        <v>313</v>
      </c>
      <c r="AV421" t="s">
        <v>313</v>
      </c>
      <c r="AW421" t="s">
        <v>313</v>
      </c>
      <c r="AX421">
        <v>1</v>
      </c>
    </row>
    <row r="422" spans="1:50" x14ac:dyDescent="0.3">
      <c r="A422" t="s">
        <v>20</v>
      </c>
      <c r="B422">
        <v>882</v>
      </c>
      <c r="D422">
        <v>3199</v>
      </c>
      <c r="E422" t="s">
        <v>4312</v>
      </c>
      <c r="F422" t="s">
        <v>313</v>
      </c>
      <c r="G422" t="s">
        <v>3807</v>
      </c>
      <c r="I422" t="s">
        <v>313</v>
      </c>
      <c r="J422" t="s">
        <v>3808</v>
      </c>
      <c r="K422" t="s">
        <v>1005</v>
      </c>
      <c r="L422" t="s">
        <v>313</v>
      </c>
      <c r="M422" t="s">
        <v>648</v>
      </c>
      <c r="N422" t="s">
        <v>313</v>
      </c>
      <c r="O422" t="s">
        <v>313</v>
      </c>
      <c r="P422" t="s">
        <v>313</v>
      </c>
      <c r="Q422" t="s">
        <v>313</v>
      </c>
      <c r="R422" t="s">
        <v>313</v>
      </c>
      <c r="S422" t="s">
        <v>313</v>
      </c>
      <c r="T422" t="s">
        <v>313</v>
      </c>
      <c r="U422" t="s">
        <v>313</v>
      </c>
      <c r="V422" t="s">
        <v>955</v>
      </c>
      <c r="W422" t="s">
        <v>320</v>
      </c>
      <c r="X422" t="s">
        <v>347</v>
      </c>
      <c r="Y422" t="s">
        <v>313</v>
      </c>
      <c r="Z422" s="32">
        <v>46081</v>
      </c>
      <c r="AA422">
        <v>90000</v>
      </c>
      <c r="AB422">
        <v>921279</v>
      </c>
      <c r="AC422">
        <v>15</v>
      </c>
      <c r="AD422" t="s">
        <v>20</v>
      </c>
      <c r="AE422" s="32">
        <v>46051</v>
      </c>
      <c r="AF422" s="62">
        <v>0.67391203703703706</v>
      </c>
      <c r="AG422" t="s">
        <v>313</v>
      </c>
      <c r="AH422" t="s">
        <v>335</v>
      </c>
      <c r="AI422" s="32">
        <v>46066</v>
      </c>
      <c r="AJ422" s="62">
        <v>0.51680555555555552</v>
      </c>
      <c r="AK422" t="s">
        <v>398</v>
      </c>
      <c r="AL422" t="s">
        <v>4312</v>
      </c>
      <c r="AM422" t="s">
        <v>313</v>
      </c>
      <c r="AN422" t="s">
        <v>3517</v>
      </c>
      <c r="AO422" t="s">
        <v>20</v>
      </c>
      <c r="AP422" t="s">
        <v>3517</v>
      </c>
      <c r="AQ422" t="s">
        <v>313</v>
      </c>
      <c r="AR422" s="32">
        <v>46066</v>
      </c>
      <c r="AS422">
        <v>50</v>
      </c>
      <c r="AT422" t="s">
        <v>313</v>
      </c>
      <c r="AU422" t="s">
        <v>313</v>
      </c>
      <c r="AV422" t="s">
        <v>313</v>
      </c>
      <c r="AW422" t="s">
        <v>313</v>
      </c>
      <c r="AX422">
        <v>1</v>
      </c>
    </row>
    <row r="423" spans="1:50" x14ac:dyDescent="0.3">
      <c r="A423" t="s">
        <v>20</v>
      </c>
      <c r="B423">
        <v>883</v>
      </c>
      <c r="D423">
        <v>3200</v>
      </c>
      <c r="E423" t="s">
        <v>4312</v>
      </c>
      <c r="F423" t="s">
        <v>313</v>
      </c>
      <c r="G423" t="s">
        <v>1003</v>
      </c>
      <c r="I423" t="s">
        <v>313</v>
      </c>
      <c r="J423" t="s">
        <v>3809</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1600</v>
      </c>
      <c r="AB423">
        <v>599515</v>
      </c>
      <c r="AC423">
        <v>15</v>
      </c>
      <c r="AD423" t="s">
        <v>20</v>
      </c>
      <c r="AE423" s="32">
        <v>46051</v>
      </c>
      <c r="AF423" s="62">
        <v>0.6811342592592593</v>
      </c>
      <c r="AG423" t="s">
        <v>313</v>
      </c>
      <c r="AH423" t="s">
        <v>335</v>
      </c>
      <c r="AI423" s="32">
        <v>46066</v>
      </c>
      <c r="AJ423" s="62">
        <v>0.51790509259259254</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3">
      <c r="A424" t="s">
        <v>20</v>
      </c>
      <c r="B424">
        <v>884</v>
      </c>
      <c r="D424">
        <v>3202</v>
      </c>
      <c r="E424" t="s">
        <v>4688</v>
      </c>
      <c r="F424" t="s">
        <v>313</v>
      </c>
      <c r="G424" t="s">
        <v>3810</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356</v>
      </c>
      <c r="Y424" t="s">
        <v>313</v>
      </c>
      <c r="Z424" s="32">
        <v>46112</v>
      </c>
      <c r="AA424">
        <v>149248</v>
      </c>
      <c r="AB424">
        <v>29499</v>
      </c>
      <c r="AC424">
        <v>62</v>
      </c>
      <c r="AD424" t="s">
        <v>20</v>
      </c>
      <c r="AE424" s="32">
        <v>46051</v>
      </c>
      <c r="AF424" s="62">
        <v>0.69284722222222217</v>
      </c>
      <c r="AG424" t="s">
        <v>313</v>
      </c>
      <c r="AH424" t="s">
        <v>358</v>
      </c>
      <c r="AI424" s="32">
        <v>46113</v>
      </c>
      <c r="AJ424" s="62">
        <v>0.64675925925925926</v>
      </c>
      <c r="AK424" t="s">
        <v>313</v>
      </c>
      <c r="AL424" t="s">
        <v>313</v>
      </c>
      <c r="AM424" t="s">
        <v>313</v>
      </c>
      <c r="AN424" t="s">
        <v>3696</v>
      </c>
      <c r="AO424" t="s">
        <v>20</v>
      </c>
      <c r="AP424" t="s">
        <v>3517</v>
      </c>
      <c r="AQ424" t="s">
        <v>4198</v>
      </c>
      <c r="AR424" s="32">
        <v>46062</v>
      </c>
      <c r="AS424">
        <v>50</v>
      </c>
      <c r="AT424" t="s">
        <v>313</v>
      </c>
      <c r="AU424" t="s">
        <v>313</v>
      </c>
      <c r="AV424" t="s">
        <v>313</v>
      </c>
      <c r="AW424" t="s">
        <v>313</v>
      </c>
      <c r="AX424">
        <v>1</v>
      </c>
    </row>
    <row r="425" spans="1:50" x14ac:dyDescent="0.3">
      <c r="A425" t="s">
        <v>20</v>
      </c>
      <c r="B425">
        <v>885</v>
      </c>
      <c r="D425">
        <v>3205</v>
      </c>
      <c r="E425" t="s">
        <v>5602</v>
      </c>
      <c r="F425" t="s">
        <v>313</v>
      </c>
      <c r="G425" t="s">
        <v>3812</v>
      </c>
      <c r="H425">
        <v>4312818000109</v>
      </c>
      <c r="I425" t="s">
        <v>313</v>
      </c>
      <c r="J425" t="s">
        <v>5603</v>
      </c>
      <c r="K425" t="s">
        <v>313</v>
      </c>
      <c r="L425" t="s">
        <v>313</v>
      </c>
      <c r="M425" t="s">
        <v>313</v>
      </c>
      <c r="N425" t="s">
        <v>313</v>
      </c>
      <c r="O425" t="s">
        <v>313</v>
      </c>
      <c r="P425" t="s">
        <v>313</v>
      </c>
      <c r="Q425" t="s">
        <v>631</v>
      </c>
      <c r="R425" t="s">
        <v>330</v>
      </c>
      <c r="S425" t="s">
        <v>313</v>
      </c>
      <c r="T425" t="s">
        <v>313</v>
      </c>
      <c r="U425" t="s">
        <v>313</v>
      </c>
      <c r="V425" t="s">
        <v>1251</v>
      </c>
      <c r="W425" t="s">
        <v>320</v>
      </c>
      <c r="X425" t="s">
        <v>347</v>
      </c>
      <c r="Y425" t="s">
        <v>313</v>
      </c>
      <c r="Z425" s="32">
        <v>46081</v>
      </c>
      <c r="AA425">
        <v>1600</v>
      </c>
      <c r="AB425">
        <v>384454</v>
      </c>
      <c r="AC425">
        <v>20</v>
      </c>
      <c r="AD425" t="s">
        <v>20</v>
      </c>
      <c r="AE425" s="32">
        <v>46052</v>
      </c>
      <c r="AF425" s="62">
        <v>0.61850694444444443</v>
      </c>
      <c r="AG425" t="s">
        <v>313</v>
      </c>
      <c r="AH425" t="s">
        <v>335</v>
      </c>
      <c r="AI425" s="32">
        <v>46072</v>
      </c>
      <c r="AJ425" s="62">
        <v>0.68957175925925929</v>
      </c>
      <c r="AK425" t="s">
        <v>398</v>
      </c>
      <c r="AL425" t="s">
        <v>5604</v>
      </c>
      <c r="AM425" t="s">
        <v>313</v>
      </c>
      <c r="AN425" t="s">
        <v>3637</v>
      </c>
      <c r="AO425" t="s">
        <v>20</v>
      </c>
      <c r="AP425" t="s">
        <v>313</v>
      </c>
      <c r="AQ425" t="s">
        <v>313</v>
      </c>
      <c r="AR425" s="32">
        <v>46072</v>
      </c>
      <c r="AS425">
        <v>30</v>
      </c>
      <c r="AT425" t="s">
        <v>313</v>
      </c>
      <c r="AU425" t="s">
        <v>313</v>
      </c>
      <c r="AV425" t="s">
        <v>313</v>
      </c>
      <c r="AW425" t="s">
        <v>313</v>
      </c>
      <c r="AX425">
        <v>1</v>
      </c>
    </row>
    <row r="426" spans="1:50" x14ac:dyDescent="0.3">
      <c r="A426" t="s">
        <v>20</v>
      </c>
      <c r="B426">
        <v>886</v>
      </c>
      <c r="D426">
        <v>3207</v>
      </c>
      <c r="E426" t="s">
        <v>4685</v>
      </c>
      <c r="F426" t="s">
        <v>313</v>
      </c>
      <c r="G426" t="s">
        <v>3814</v>
      </c>
      <c r="I426" t="s">
        <v>313</v>
      </c>
      <c r="J426" t="s">
        <v>3815</v>
      </c>
      <c r="K426" t="s">
        <v>3816</v>
      </c>
      <c r="L426" t="s">
        <v>313</v>
      </c>
      <c r="M426" t="s">
        <v>3635</v>
      </c>
      <c r="N426" t="s">
        <v>313</v>
      </c>
      <c r="O426" t="s">
        <v>313</v>
      </c>
      <c r="P426" t="s">
        <v>313</v>
      </c>
      <c r="Q426" t="s">
        <v>313</v>
      </c>
      <c r="R426" t="s">
        <v>313</v>
      </c>
      <c r="S426" t="s">
        <v>313</v>
      </c>
      <c r="T426" t="s">
        <v>313</v>
      </c>
      <c r="U426" t="s">
        <v>313</v>
      </c>
      <c r="V426" t="s">
        <v>5590</v>
      </c>
      <c r="W426" t="s">
        <v>320</v>
      </c>
      <c r="X426" t="s">
        <v>333</v>
      </c>
      <c r="Y426" t="s">
        <v>313</v>
      </c>
      <c r="Z426" s="32"/>
      <c r="AA426">
        <v>1600</v>
      </c>
      <c r="AB426">
        <v>252471</v>
      </c>
      <c r="AC426">
        <v>38</v>
      </c>
      <c r="AD426" t="s">
        <v>20</v>
      </c>
      <c r="AE426" s="32">
        <v>46052</v>
      </c>
      <c r="AF426" s="62">
        <v>0.64193287037037039</v>
      </c>
      <c r="AG426" t="s">
        <v>313</v>
      </c>
      <c r="AH426" t="s">
        <v>335</v>
      </c>
      <c r="AI426" s="32">
        <v>46090</v>
      </c>
      <c r="AJ426" s="62">
        <v>0.46104166666666668</v>
      </c>
      <c r="AK426" t="s">
        <v>6114</v>
      </c>
      <c r="AL426" t="s">
        <v>4685</v>
      </c>
      <c r="AM426" t="s">
        <v>313</v>
      </c>
      <c r="AN426" t="s">
        <v>3637</v>
      </c>
      <c r="AO426" t="s">
        <v>313</v>
      </c>
      <c r="AP426" t="s">
        <v>313</v>
      </c>
      <c r="AQ426" t="s">
        <v>313</v>
      </c>
      <c r="AR426" s="32">
        <v>46062</v>
      </c>
      <c r="AT426" t="s">
        <v>313</v>
      </c>
      <c r="AU426" t="s">
        <v>313</v>
      </c>
      <c r="AV426" t="s">
        <v>313</v>
      </c>
      <c r="AW426" t="s">
        <v>313</v>
      </c>
      <c r="AX426">
        <v>1</v>
      </c>
    </row>
    <row r="427" spans="1:50" x14ac:dyDescent="0.3">
      <c r="A427" t="s">
        <v>20</v>
      </c>
      <c r="B427">
        <v>887</v>
      </c>
      <c r="D427">
        <v>3208</v>
      </c>
      <c r="E427" t="s">
        <v>313</v>
      </c>
      <c r="F427" t="s">
        <v>313</v>
      </c>
      <c r="G427" t="s">
        <v>5605</v>
      </c>
      <c r="I427" t="s">
        <v>313</v>
      </c>
      <c r="J427" t="s">
        <v>5606</v>
      </c>
      <c r="K427" t="s">
        <v>3819</v>
      </c>
      <c r="L427" t="s">
        <v>313</v>
      </c>
      <c r="M427" t="s">
        <v>3647</v>
      </c>
      <c r="N427" t="s">
        <v>313</v>
      </c>
      <c r="O427" t="s">
        <v>313</v>
      </c>
      <c r="P427" t="s">
        <v>313</v>
      </c>
      <c r="Q427" t="s">
        <v>313</v>
      </c>
      <c r="R427" t="s">
        <v>313</v>
      </c>
      <c r="S427" t="s">
        <v>313</v>
      </c>
      <c r="T427" t="s">
        <v>313</v>
      </c>
      <c r="U427" t="s">
        <v>313</v>
      </c>
      <c r="V427" t="s">
        <v>3820</v>
      </c>
      <c r="W427" t="s">
        <v>320</v>
      </c>
      <c r="X427" t="s">
        <v>397</v>
      </c>
      <c r="Y427" t="s">
        <v>313</v>
      </c>
      <c r="Z427" s="32"/>
      <c r="AA427">
        <v>1600</v>
      </c>
      <c r="AB427">
        <v>254271</v>
      </c>
      <c r="AC427">
        <v>6</v>
      </c>
      <c r="AD427" t="s">
        <v>20</v>
      </c>
      <c r="AE427" s="32">
        <v>46052</v>
      </c>
      <c r="AF427" s="62">
        <v>0.66526620370370371</v>
      </c>
      <c r="AG427" t="s">
        <v>313</v>
      </c>
      <c r="AH427" t="s">
        <v>335</v>
      </c>
      <c r="AI427" s="32">
        <v>46058</v>
      </c>
      <c r="AJ427" s="62">
        <v>0.59289351851851857</v>
      </c>
      <c r="AK427" t="s">
        <v>6115</v>
      </c>
      <c r="AL427" t="s">
        <v>3651</v>
      </c>
      <c r="AM427" t="s">
        <v>313</v>
      </c>
      <c r="AN427" t="s">
        <v>3637</v>
      </c>
      <c r="AO427" t="s">
        <v>313</v>
      </c>
      <c r="AP427" t="s">
        <v>3522</v>
      </c>
      <c r="AQ427" t="s">
        <v>313</v>
      </c>
      <c r="AR427" s="32">
        <v>46048</v>
      </c>
      <c r="AT427" t="s">
        <v>313</v>
      </c>
      <c r="AU427" t="s">
        <v>313</v>
      </c>
      <c r="AV427" t="s">
        <v>313</v>
      </c>
      <c r="AW427" t="s">
        <v>313</v>
      </c>
      <c r="AX427">
        <v>1</v>
      </c>
    </row>
    <row r="428" spans="1:50" x14ac:dyDescent="0.3">
      <c r="A428" t="s">
        <v>20</v>
      </c>
      <c r="B428">
        <v>888</v>
      </c>
      <c r="D428">
        <v>3209</v>
      </c>
      <c r="E428" t="s">
        <v>313</v>
      </c>
      <c r="F428" t="s">
        <v>313</v>
      </c>
      <c r="G428" t="s">
        <v>5607</v>
      </c>
      <c r="I428" t="s">
        <v>313</v>
      </c>
      <c r="J428" t="s">
        <v>5608</v>
      </c>
      <c r="K428" t="s">
        <v>3823</v>
      </c>
      <c r="L428" t="s">
        <v>313</v>
      </c>
      <c r="M428" t="s">
        <v>2098</v>
      </c>
      <c r="N428" t="s">
        <v>313</v>
      </c>
      <c r="O428" t="s">
        <v>313</v>
      </c>
      <c r="P428" t="s">
        <v>313</v>
      </c>
      <c r="Q428" t="s">
        <v>313</v>
      </c>
      <c r="R428" t="s">
        <v>313</v>
      </c>
      <c r="S428" t="s">
        <v>313</v>
      </c>
      <c r="T428" t="s">
        <v>313</v>
      </c>
      <c r="U428" t="s">
        <v>313</v>
      </c>
      <c r="V428" t="s">
        <v>5590</v>
      </c>
      <c r="W428" t="s">
        <v>320</v>
      </c>
      <c r="X428" t="s">
        <v>397</v>
      </c>
      <c r="Y428" t="s">
        <v>313</v>
      </c>
      <c r="Z428" s="32"/>
      <c r="AA428">
        <v>1600</v>
      </c>
      <c r="AB428">
        <v>252471</v>
      </c>
      <c r="AC428">
        <v>6</v>
      </c>
      <c r="AD428" t="s">
        <v>20</v>
      </c>
      <c r="AE428" s="32">
        <v>46052</v>
      </c>
      <c r="AF428" s="62">
        <v>0.67311342592592593</v>
      </c>
      <c r="AG428" t="s">
        <v>313</v>
      </c>
      <c r="AH428" t="s">
        <v>335</v>
      </c>
      <c r="AI428" s="32">
        <v>46058</v>
      </c>
      <c r="AJ428" s="62">
        <v>0.51517361111111115</v>
      </c>
      <c r="AK428" t="s">
        <v>474</v>
      </c>
      <c r="AL428" t="s">
        <v>5609</v>
      </c>
      <c r="AM428" t="s">
        <v>313</v>
      </c>
      <c r="AN428" t="s">
        <v>3523</v>
      </c>
      <c r="AO428" t="s">
        <v>313</v>
      </c>
      <c r="AP428" t="s">
        <v>3523</v>
      </c>
      <c r="AQ428" t="s">
        <v>313</v>
      </c>
      <c r="AR428" s="32">
        <v>46051</v>
      </c>
      <c r="AT428" t="s">
        <v>313</v>
      </c>
      <c r="AU428" t="s">
        <v>313</v>
      </c>
      <c r="AV428" t="s">
        <v>313</v>
      </c>
      <c r="AW428" t="s">
        <v>313</v>
      </c>
      <c r="AX428">
        <v>1</v>
      </c>
    </row>
    <row r="429" spans="1:50" x14ac:dyDescent="0.3">
      <c r="A429" t="s">
        <v>20</v>
      </c>
      <c r="B429">
        <v>889</v>
      </c>
      <c r="D429">
        <v>3210</v>
      </c>
      <c r="E429" t="s">
        <v>5598</v>
      </c>
      <c r="F429" t="s">
        <v>313</v>
      </c>
      <c r="G429" t="s">
        <v>3825</v>
      </c>
      <c r="I429" t="s">
        <v>313</v>
      </c>
      <c r="J429" t="s">
        <v>3826</v>
      </c>
      <c r="K429" t="s">
        <v>3746</v>
      </c>
      <c r="L429" t="s">
        <v>313</v>
      </c>
      <c r="M429" t="s">
        <v>3747</v>
      </c>
      <c r="N429" t="s">
        <v>313</v>
      </c>
      <c r="O429" t="s">
        <v>313</v>
      </c>
      <c r="P429" t="s">
        <v>313</v>
      </c>
      <c r="Q429" t="s">
        <v>313</v>
      </c>
      <c r="R429" t="s">
        <v>313</v>
      </c>
      <c r="S429" t="s">
        <v>313</v>
      </c>
      <c r="T429" t="s">
        <v>313</v>
      </c>
      <c r="U429" t="s">
        <v>313</v>
      </c>
      <c r="V429" t="s">
        <v>5571</v>
      </c>
      <c r="W429" t="s">
        <v>320</v>
      </c>
      <c r="X429" t="s">
        <v>333</v>
      </c>
      <c r="Y429" t="s">
        <v>313</v>
      </c>
      <c r="Z429" s="32"/>
      <c r="AA429">
        <v>1600</v>
      </c>
      <c r="AB429">
        <v>252471</v>
      </c>
      <c r="AC429">
        <v>20</v>
      </c>
      <c r="AD429" t="s">
        <v>20</v>
      </c>
      <c r="AE429" s="32">
        <v>46052</v>
      </c>
      <c r="AF429" s="62">
        <v>0.69487268518518519</v>
      </c>
      <c r="AG429" t="s">
        <v>313</v>
      </c>
      <c r="AH429" t="s">
        <v>335</v>
      </c>
      <c r="AI429" s="32">
        <v>46072</v>
      </c>
      <c r="AJ429" s="62">
        <v>0.69290509259259259</v>
      </c>
      <c r="AK429" t="s">
        <v>474</v>
      </c>
      <c r="AL429" t="s">
        <v>5598</v>
      </c>
      <c r="AM429" t="s">
        <v>313</v>
      </c>
      <c r="AN429" t="s">
        <v>3696</v>
      </c>
      <c r="AO429" t="s">
        <v>20</v>
      </c>
      <c r="AP429" t="s">
        <v>3696</v>
      </c>
      <c r="AQ429" t="s">
        <v>313</v>
      </c>
      <c r="AR429" s="32">
        <v>46072</v>
      </c>
      <c r="AS429">
        <v>30</v>
      </c>
      <c r="AT429" t="s">
        <v>313</v>
      </c>
      <c r="AU429" t="s">
        <v>313</v>
      </c>
      <c r="AV429" t="s">
        <v>313</v>
      </c>
      <c r="AW429" t="s">
        <v>313</v>
      </c>
      <c r="AX429">
        <v>1</v>
      </c>
    </row>
    <row r="430" spans="1:50" x14ac:dyDescent="0.3">
      <c r="A430" t="s">
        <v>20</v>
      </c>
      <c r="B430">
        <v>890</v>
      </c>
      <c r="D430">
        <v>3190</v>
      </c>
      <c r="E430" t="s">
        <v>3827</v>
      </c>
      <c r="F430" t="s">
        <v>313</v>
      </c>
      <c r="G430" t="s">
        <v>3828</v>
      </c>
      <c r="H430">
        <v>747901000222</v>
      </c>
      <c r="I430" t="s">
        <v>313</v>
      </c>
      <c r="J430" t="s">
        <v>3829</v>
      </c>
      <c r="K430" t="s">
        <v>3830</v>
      </c>
      <c r="L430" t="s">
        <v>313</v>
      </c>
      <c r="M430" t="s">
        <v>3831</v>
      </c>
      <c r="N430" t="s">
        <v>313</v>
      </c>
      <c r="O430" t="s">
        <v>313</v>
      </c>
      <c r="P430" t="s">
        <v>313</v>
      </c>
      <c r="Q430" t="s">
        <v>313</v>
      </c>
      <c r="R430" t="s">
        <v>313</v>
      </c>
      <c r="S430" t="s">
        <v>2025</v>
      </c>
      <c r="T430" t="s">
        <v>313</v>
      </c>
      <c r="U430" t="s">
        <v>313</v>
      </c>
      <c r="V430" t="s">
        <v>5571</v>
      </c>
      <c r="W430" t="s">
        <v>320</v>
      </c>
      <c r="X430" t="s">
        <v>397</v>
      </c>
      <c r="Y430" t="s">
        <v>313</v>
      </c>
      <c r="Z430" s="32">
        <v>46081</v>
      </c>
      <c r="AC430">
        <v>99</v>
      </c>
      <c r="AD430" t="s">
        <v>40</v>
      </c>
      <c r="AE430" s="32">
        <v>46052</v>
      </c>
      <c r="AF430" s="62">
        <v>0.70134259259259257</v>
      </c>
      <c r="AG430" t="s">
        <v>313</v>
      </c>
      <c r="AH430" t="s">
        <v>335</v>
      </c>
      <c r="AI430" s="32">
        <v>46151</v>
      </c>
      <c r="AJ430" s="62">
        <v>0.3573263888888889</v>
      </c>
      <c r="AK430" t="s">
        <v>6122</v>
      </c>
      <c r="AL430" t="s">
        <v>313</v>
      </c>
      <c r="AM430" t="s">
        <v>313</v>
      </c>
      <c r="AN430" t="s">
        <v>313</v>
      </c>
      <c r="AO430" t="s">
        <v>20</v>
      </c>
      <c r="AP430" t="s">
        <v>313</v>
      </c>
      <c r="AQ430" t="s">
        <v>313</v>
      </c>
      <c r="AR430" s="32">
        <v>46090</v>
      </c>
      <c r="AS430">
        <v>30</v>
      </c>
      <c r="AT430" t="s">
        <v>313</v>
      </c>
      <c r="AU430" t="s">
        <v>313</v>
      </c>
      <c r="AV430" t="s">
        <v>313</v>
      </c>
      <c r="AW430" t="s">
        <v>313</v>
      </c>
      <c r="AX430">
        <v>1</v>
      </c>
    </row>
    <row r="431" spans="1:50" x14ac:dyDescent="0.3">
      <c r="A431" t="s">
        <v>45</v>
      </c>
      <c r="B431">
        <v>891</v>
      </c>
      <c r="D431">
        <v>3191</v>
      </c>
      <c r="E431" t="s">
        <v>4362</v>
      </c>
      <c r="F431" t="s">
        <v>313</v>
      </c>
      <c r="G431" t="s">
        <v>3832</v>
      </c>
      <c r="I431" t="s">
        <v>313</v>
      </c>
      <c r="J431" t="s">
        <v>3833</v>
      </c>
      <c r="K431" t="s">
        <v>3834</v>
      </c>
      <c r="L431" t="s">
        <v>313</v>
      </c>
      <c r="M431" t="s">
        <v>3835</v>
      </c>
      <c r="N431" t="s">
        <v>313</v>
      </c>
      <c r="O431" t="s">
        <v>313</v>
      </c>
      <c r="P431" t="s">
        <v>313</v>
      </c>
      <c r="Q431" t="s">
        <v>313</v>
      </c>
      <c r="R431" t="s">
        <v>313</v>
      </c>
      <c r="S431" t="s">
        <v>2025</v>
      </c>
      <c r="T431" t="s">
        <v>313</v>
      </c>
      <c r="U431" t="s">
        <v>313</v>
      </c>
      <c r="V431" t="s">
        <v>5571</v>
      </c>
      <c r="W431" t="s">
        <v>320</v>
      </c>
      <c r="X431" t="s">
        <v>333</v>
      </c>
      <c r="Y431" t="s">
        <v>313</v>
      </c>
      <c r="Z431" s="32">
        <v>46081</v>
      </c>
      <c r="AC431">
        <v>26</v>
      </c>
      <c r="AD431" t="s">
        <v>40</v>
      </c>
      <c r="AE431" s="32">
        <v>46052</v>
      </c>
      <c r="AF431" s="62">
        <v>0.70265046296296296</v>
      </c>
      <c r="AG431" t="s">
        <v>313</v>
      </c>
      <c r="AH431" t="s">
        <v>335</v>
      </c>
      <c r="AI431" s="32">
        <v>46078</v>
      </c>
      <c r="AJ431" s="62">
        <v>0.43755787037037036</v>
      </c>
      <c r="AK431" t="s">
        <v>348</v>
      </c>
      <c r="AL431" t="s">
        <v>313</v>
      </c>
      <c r="AM431" t="s">
        <v>313</v>
      </c>
      <c r="AN431" t="s">
        <v>313</v>
      </c>
      <c r="AO431" t="s">
        <v>45</v>
      </c>
      <c r="AP431" t="s">
        <v>313</v>
      </c>
      <c r="AQ431" t="s">
        <v>313</v>
      </c>
      <c r="AR431" s="32">
        <v>46071</v>
      </c>
      <c r="AS431">
        <v>30</v>
      </c>
      <c r="AT431" t="s">
        <v>313</v>
      </c>
      <c r="AU431" t="s">
        <v>313</v>
      </c>
      <c r="AV431" t="s">
        <v>313</v>
      </c>
      <c r="AW431" t="s">
        <v>313</v>
      </c>
      <c r="AX431">
        <v>1</v>
      </c>
    </row>
    <row r="432" spans="1:50" x14ac:dyDescent="0.3">
      <c r="A432" t="s">
        <v>20</v>
      </c>
      <c r="B432">
        <v>892</v>
      </c>
      <c r="D432">
        <v>3196</v>
      </c>
      <c r="E432" t="s">
        <v>5610</v>
      </c>
      <c r="F432" t="s">
        <v>313</v>
      </c>
      <c r="G432" t="s">
        <v>3836</v>
      </c>
      <c r="H432">
        <v>54888350000165</v>
      </c>
      <c r="I432" t="s">
        <v>313</v>
      </c>
      <c r="J432" t="s">
        <v>3837</v>
      </c>
      <c r="K432" t="s">
        <v>3838</v>
      </c>
      <c r="L432" t="s">
        <v>313</v>
      </c>
      <c r="M432" t="s">
        <v>3839</v>
      </c>
      <c r="N432" t="s">
        <v>313</v>
      </c>
      <c r="O432" t="s">
        <v>313</v>
      </c>
      <c r="P432" t="s">
        <v>313</v>
      </c>
      <c r="Q432" t="s">
        <v>313</v>
      </c>
      <c r="R432" t="s">
        <v>313</v>
      </c>
      <c r="S432" t="s">
        <v>2025</v>
      </c>
      <c r="T432" t="s">
        <v>313</v>
      </c>
      <c r="U432" t="s">
        <v>313</v>
      </c>
      <c r="V432" t="s">
        <v>5571</v>
      </c>
      <c r="W432" t="s">
        <v>320</v>
      </c>
      <c r="X432" t="s">
        <v>347</v>
      </c>
      <c r="Y432" t="s">
        <v>313</v>
      </c>
      <c r="Z432" s="32">
        <v>46112</v>
      </c>
      <c r="AA432">
        <v>1148572</v>
      </c>
      <c r="AB432">
        <v>71924</v>
      </c>
      <c r="AC432">
        <v>99</v>
      </c>
      <c r="AD432" t="s">
        <v>40</v>
      </c>
      <c r="AE432" s="32">
        <v>46052</v>
      </c>
      <c r="AF432" s="62">
        <v>0.70391203703703709</v>
      </c>
      <c r="AG432" t="s">
        <v>313</v>
      </c>
      <c r="AH432" t="s">
        <v>335</v>
      </c>
      <c r="AI432" s="32">
        <v>46151</v>
      </c>
      <c r="AJ432" s="62">
        <v>0.35458333333333331</v>
      </c>
      <c r="AK432" t="s">
        <v>474</v>
      </c>
      <c r="AL432" t="s">
        <v>313</v>
      </c>
      <c r="AM432" t="s">
        <v>313</v>
      </c>
      <c r="AN432" t="s">
        <v>4690</v>
      </c>
      <c r="AO432" t="s">
        <v>20</v>
      </c>
      <c r="AP432" t="s">
        <v>4690</v>
      </c>
      <c r="AQ432" t="s">
        <v>313</v>
      </c>
      <c r="AR432" s="32">
        <v>46097</v>
      </c>
      <c r="AS432">
        <v>30</v>
      </c>
      <c r="AT432" t="s">
        <v>313</v>
      </c>
      <c r="AU432" t="s">
        <v>313</v>
      </c>
      <c r="AV432" t="s">
        <v>313</v>
      </c>
      <c r="AW432" t="s">
        <v>313</v>
      </c>
      <c r="AX432">
        <v>1</v>
      </c>
    </row>
    <row r="433" spans="1:50" x14ac:dyDescent="0.3">
      <c r="A433" t="s">
        <v>40</v>
      </c>
      <c r="B433">
        <v>893</v>
      </c>
      <c r="D433">
        <v>3203</v>
      </c>
      <c r="E433" t="s">
        <v>4921</v>
      </c>
      <c r="F433" t="s">
        <v>313</v>
      </c>
      <c r="G433" t="s">
        <v>3840</v>
      </c>
      <c r="H433">
        <v>10258712000169</v>
      </c>
      <c r="I433" t="s">
        <v>313</v>
      </c>
      <c r="J433" t="s">
        <v>3841</v>
      </c>
      <c r="K433" t="s">
        <v>3842</v>
      </c>
      <c r="L433" t="s">
        <v>313</v>
      </c>
      <c r="M433" t="s">
        <v>3843</v>
      </c>
      <c r="N433" t="s">
        <v>313</v>
      </c>
      <c r="O433" t="s">
        <v>313</v>
      </c>
      <c r="P433" t="s">
        <v>313</v>
      </c>
      <c r="Q433" t="s">
        <v>463</v>
      </c>
      <c r="R433" t="s">
        <v>313</v>
      </c>
      <c r="S433" t="s">
        <v>354</v>
      </c>
      <c r="T433" t="s">
        <v>313</v>
      </c>
      <c r="U433" t="s">
        <v>313</v>
      </c>
      <c r="V433" t="s">
        <v>5611</v>
      </c>
      <c r="W433" t="s">
        <v>320</v>
      </c>
      <c r="X433" t="s">
        <v>356</v>
      </c>
      <c r="Y433" t="s">
        <v>313</v>
      </c>
      <c r="Z433" s="32">
        <v>46112</v>
      </c>
      <c r="AA433">
        <v>1301786</v>
      </c>
      <c r="AB433">
        <v>2713706</v>
      </c>
      <c r="AC433">
        <v>70</v>
      </c>
      <c r="AD433" t="s">
        <v>40</v>
      </c>
      <c r="AE433" s="32">
        <v>46052</v>
      </c>
      <c r="AF433" s="62">
        <v>0.7107175925925926</v>
      </c>
      <c r="AG433" t="s">
        <v>313</v>
      </c>
      <c r="AH433" t="s">
        <v>335</v>
      </c>
      <c r="AI433" s="32">
        <v>46122</v>
      </c>
      <c r="AJ433" s="62">
        <v>0.66462962962962968</v>
      </c>
      <c r="AK433" t="s">
        <v>398</v>
      </c>
      <c r="AL433" t="s">
        <v>313</v>
      </c>
      <c r="AM433" t="s">
        <v>313</v>
      </c>
      <c r="AN433" t="s">
        <v>4615</v>
      </c>
      <c r="AO433" t="s">
        <v>40</v>
      </c>
      <c r="AP433" t="s">
        <v>4615</v>
      </c>
      <c r="AQ433" t="s">
        <v>313</v>
      </c>
      <c r="AR433" s="32">
        <v>46101</v>
      </c>
      <c r="AS433">
        <v>30</v>
      </c>
      <c r="AT433" t="s">
        <v>313</v>
      </c>
      <c r="AU433" t="s">
        <v>4642</v>
      </c>
      <c r="AV433" t="s">
        <v>313</v>
      </c>
      <c r="AW433" t="s">
        <v>313</v>
      </c>
      <c r="AX433">
        <v>1</v>
      </c>
    </row>
    <row r="434" spans="1:50" x14ac:dyDescent="0.3">
      <c r="A434" t="s">
        <v>40</v>
      </c>
      <c r="B434">
        <v>894</v>
      </c>
      <c r="D434">
        <v>3204</v>
      </c>
      <c r="E434" t="s">
        <v>4581</v>
      </c>
      <c r="F434" t="s">
        <v>313</v>
      </c>
      <c r="G434" t="s">
        <v>3845</v>
      </c>
      <c r="I434" t="s">
        <v>313</v>
      </c>
      <c r="J434" t="s">
        <v>3846</v>
      </c>
      <c r="K434" t="s">
        <v>3847</v>
      </c>
      <c r="L434" t="s">
        <v>313</v>
      </c>
      <c r="M434" t="s">
        <v>3848</v>
      </c>
      <c r="N434" t="s">
        <v>313</v>
      </c>
      <c r="O434" t="s">
        <v>313</v>
      </c>
      <c r="P434" t="s">
        <v>313</v>
      </c>
      <c r="Q434" t="s">
        <v>313</v>
      </c>
      <c r="R434" t="s">
        <v>313</v>
      </c>
      <c r="S434" t="s">
        <v>2025</v>
      </c>
      <c r="T434" t="s">
        <v>313</v>
      </c>
      <c r="U434" t="s">
        <v>313</v>
      </c>
      <c r="V434" t="s">
        <v>5571</v>
      </c>
      <c r="W434" t="s">
        <v>320</v>
      </c>
      <c r="X434" t="s">
        <v>321</v>
      </c>
      <c r="Y434" t="s">
        <v>313</v>
      </c>
      <c r="Z434" s="32">
        <v>46081</v>
      </c>
      <c r="AC434">
        <v>27</v>
      </c>
      <c r="AD434" t="s">
        <v>40</v>
      </c>
      <c r="AE434" s="32">
        <v>46052</v>
      </c>
      <c r="AF434" s="62">
        <v>0.71299768518518514</v>
      </c>
      <c r="AG434" t="s">
        <v>313</v>
      </c>
      <c r="AH434" t="s">
        <v>335</v>
      </c>
      <c r="AI434" s="32">
        <v>46079</v>
      </c>
      <c r="AJ434" s="62">
        <v>0.77196759259259262</v>
      </c>
      <c r="AK434" t="s">
        <v>6116</v>
      </c>
      <c r="AL434" t="s">
        <v>4581</v>
      </c>
      <c r="AM434" t="s">
        <v>313</v>
      </c>
      <c r="AN434" t="s">
        <v>313</v>
      </c>
      <c r="AO434" t="s">
        <v>40</v>
      </c>
      <c r="AP434" t="s">
        <v>313</v>
      </c>
      <c r="AQ434" t="s">
        <v>313</v>
      </c>
      <c r="AR434" s="32">
        <v>46079</v>
      </c>
      <c r="AS434">
        <v>30</v>
      </c>
      <c r="AT434" t="s">
        <v>313</v>
      </c>
      <c r="AU434" t="s">
        <v>28</v>
      </c>
      <c r="AV434" t="s">
        <v>313</v>
      </c>
      <c r="AW434" t="s">
        <v>313</v>
      </c>
      <c r="AX434">
        <v>1</v>
      </c>
    </row>
    <row r="435" spans="1:50" x14ac:dyDescent="0.3">
      <c r="A435" t="s">
        <v>45</v>
      </c>
      <c r="B435">
        <v>895</v>
      </c>
      <c r="D435">
        <v>3201</v>
      </c>
      <c r="E435" t="s">
        <v>5612</v>
      </c>
      <c r="F435" t="s">
        <v>3849</v>
      </c>
      <c r="G435" t="s">
        <v>3850</v>
      </c>
      <c r="H435">
        <v>28229707000193</v>
      </c>
      <c r="I435" t="s">
        <v>313</v>
      </c>
      <c r="J435" t="s">
        <v>3849</v>
      </c>
      <c r="K435" t="s">
        <v>3851</v>
      </c>
      <c r="L435" t="s">
        <v>313</v>
      </c>
      <c r="M435" t="s">
        <v>3852</v>
      </c>
      <c r="N435" t="s">
        <v>313</v>
      </c>
      <c r="O435" t="s">
        <v>313</v>
      </c>
      <c r="P435" t="s">
        <v>313</v>
      </c>
      <c r="Q435" t="s">
        <v>1371</v>
      </c>
      <c r="R435" t="s">
        <v>330</v>
      </c>
      <c r="S435" t="s">
        <v>345</v>
      </c>
      <c r="T435" t="s">
        <v>313</v>
      </c>
      <c r="U435" t="s">
        <v>313</v>
      </c>
      <c r="V435" t="s">
        <v>3666</v>
      </c>
      <c r="W435" t="s">
        <v>320</v>
      </c>
      <c r="X435" t="s">
        <v>397</v>
      </c>
      <c r="Y435" t="s">
        <v>313</v>
      </c>
      <c r="Z435" s="32">
        <v>46142</v>
      </c>
      <c r="AC435">
        <v>64</v>
      </c>
      <c r="AD435" t="s">
        <v>45</v>
      </c>
      <c r="AE435" s="32">
        <v>46055</v>
      </c>
      <c r="AF435" s="62">
        <v>0.40783564814814816</v>
      </c>
      <c r="AG435" t="s">
        <v>313</v>
      </c>
      <c r="AH435" t="s">
        <v>335</v>
      </c>
      <c r="AI435" s="32">
        <v>46119</v>
      </c>
      <c r="AJ435" s="62">
        <v>0.45613425925925927</v>
      </c>
      <c r="AK435" t="s">
        <v>398</v>
      </c>
      <c r="AL435" t="s">
        <v>313</v>
      </c>
      <c r="AM435" t="s">
        <v>313</v>
      </c>
      <c r="AN435" t="s">
        <v>313</v>
      </c>
      <c r="AO435" t="s">
        <v>45</v>
      </c>
      <c r="AP435" t="s">
        <v>4198</v>
      </c>
      <c r="AQ435" t="s">
        <v>313</v>
      </c>
      <c r="AR435" s="32">
        <v>46070</v>
      </c>
      <c r="AS435">
        <v>30</v>
      </c>
      <c r="AT435" t="s">
        <v>313</v>
      </c>
      <c r="AU435" t="s">
        <v>4313</v>
      </c>
      <c r="AV435" t="s">
        <v>313</v>
      </c>
      <c r="AW435" t="s">
        <v>313</v>
      </c>
      <c r="AX435">
        <v>1</v>
      </c>
    </row>
    <row r="436" spans="1:50" x14ac:dyDescent="0.3">
      <c r="A436" t="s">
        <v>45</v>
      </c>
      <c r="B436">
        <v>901</v>
      </c>
      <c r="D436">
        <v>3218</v>
      </c>
      <c r="E436" t="s">
        <v>3853</v>
      </c>
      <c r="F436" t="s">
        <v>313</v>
      </c>
      <c r="G436" t="s">
        <v>3854</v>
      </c>
      <c r="I436" t="s">
        <v>313</v>
      </c>
      <c r="J436" t="s">
        <v>3855</v>
      </c>
      <c r="K436" t="s">
        <v>3856</v>
      </c>
      <c r="L436" t="s">
        <v>313</v>
      </c>
      <c r="M436" t="s">
        <v>3857</v>
      </c>
      <c r="N436" t="s">
        <v>313</v>
      </c>
      <c r="O436" t="s">
        <v>313</v>
      </c>
      <c r="P436" t="s">
        <v>313</v>
      </c>
      <c r="Q436" t="s">
        <v>313</v>
      </c>
      <c r="R436" t="s">
        <v>313</v>
      </c>
      <c r="S436" t="s">
        <v>2025</v>
      </c>
      <c r="T436" t="s">
        <v>313</v>
      </c>
      <c r="U436" t="s">
        <v>313</v>
      </c>
      <c r="V436" t="s">
        <v>5579</v>
      </c>
      <c r="W436" t="s">
        <v>320</v>
      </c>
      <c r="X436" t="s">
        <v>437</v>
      </c>
      <c r="Y436" t="s">
        <v>313</v>
      </c>
      <c r="Z436" s="32">
        <v>46081</v>
      </c>
      <c r="AC436">
        <v>2</v>
      </c>
      <c r="AD436" t="s">
        <v>40</v>
      </c>
      <c r="AE436" s="32">
        <v>46058</v>
      </c>
      <c r="AF436" s="62">
        <v>0.35667824074074073</v>
      </c>
      <c r="AG436" t="s">
        <v>313</v>
      </c>
      <c r="AH436" t="s">
        <v>335</v>
      </c>
      <c r="AI436" s="32">
        <v>46060</v>
      </c>
      <c r="AJ436" s="62">
        <v>0.89652777777777781</v>
      </c>
      <c r="AK436" t="s">
        <v>6118</v>
      </c>
      <c r="AL436" t="s">
        <v>313</v>
      </c>
      <c r="AM436" t="s">
        <v>313</v>
      </c>
      <c r="AN436" t="s">
        <v>313</v>
      </c>
      <c r="AO436" t="s">
        <v>45</v>
      </c>
      <c r="AP436" t="s">
        <v>313</v>
      </c>
      <c r="AQ436" t="s">
        <v>313</v>
      </c>
      <c r="AR436" s="32"/>
      <c r="AS436">
        <v>30</v>
      </c>
      <c r="AT436" t="s">
        <v>313</v>
      </c>
      <c r="AU436" t="s">
        <v>313</v>
      </c>
      <c r="AV436" t="s">
        <v>313</v>
      </c>
      <c r="AW436" t="s">
        <v>313</v>
      </c>
      <c r="AX436">
        <v>1</v>
      </c>
    </row>
    <row r="437" spans="1:50" x14ac:dyDescent="0.3">
      <c r="A437" t="s">
        <v>20</v>
      </c>
      <c r="B437">
        <v>902</v>
      </c>
      <c r="D437">
        <v>3211</v>
      </c>
      <c r="E437" t="s">
        <v>313</v>
      </c>
      <c r="F437" t="s">
        <v>313</v>
      </c>
      <c r="G437" t="s">
        <v>3858</v>
      </c>
      <c r="H437">
        <v>7324070000144</v>
      </c>
      <c r="I437" t="s">
        <v>313</v>
      </c>
      <c r="J437" t="s">
        <v>3859</v>
      </c>
      <c r="K437" t="s">
        <v>3860</v>
      </c>
      <c r="L437" t="s">
        <v>313</v>
      </c>
      <c r="M437" t="s">
        <v>3861</v>
      </c>
      <c r="N437" t="s">
        <v>313</v>
      </c>
      <c r="O437" t="s">
        <v>313</v>
      </c>
      <c r="P437" t="s">
        <v>313</v>
      </c>
      <c r="Q437" t="s">
        <v>3620</v>
      </c>
      <c r="R437" t="s">
        <v>604</v>
      </c>
      <c r="S437" t="s">
        <v>2025</v>
      </c>
      <c r="T437" t="s">
        <v>313</v>
      </c>
      <c r="U437" t="s">
        <v>313</v>
      </c>
      <c r="V437" t="s">
        <v>5571</v>
      </c>
      <c r="W437" t="s">
        <v>320</v>
      </c>
      <c r="X437" t="s">
        <v>437</v>
      </c>
      <c r="Y437" t="s">
        <v>313</v>
      </c>
      <c r="Z437" s="32">
        <v>46081</v>
      </c>
      <c r="AC437">
        <v>93</v>
      </c>
      <c r="AD437" t="s">
        <v>40</v>
      </c>
      <c r="AE437" s="32">
        <v>46058</v>
      </c>
      <c r="AF437" s="62">
        <v>0.35793981481481479</v>
      </c>
      <c r="AG437" t="s">
        <v>313</v>
      </c>
      <c r="AH437" t="s">
        <v>335</v>
      </c>
      <c r="AI437" s="32">
        <v>46151</v>
      </c>
      <c r="AJ437" s="62">
        <v>0.32331018518518517</v>
      </c>
      <c r="AK437" t="s">
        <v>6122</v>
      </c>
      <c r="AL437" t="s">
        <v>313</v>
      </c>
      <c r="AM437" t="s">
        <v>313</v>
      </c>
      <c r="AN437" t="s">
        <v>313</v>
      </c>
      <c r="AO437" t="s">
        <v>20</v>
      </c>
      <c r="AP437" t="s">
        <v>313</v>
      </c>
      <c r="AQ437" t="s">
        <v>313</v>
      </c>
      <c r="AR437" s="32">
        <v>46072</v>
      </c>
      <c r="AS437">
        <v>30</v>
      </c>
      <c r="AT437" t="s">
        <v>313</v>
      </c>
      <c r="AU437" t="s">
        <v>313</v>
      </c>
      <c r="AV437" t="s">
        <v>313</v>
      </c>
      <c r="AW437" t="s">
        <v>313</v>
      </c>
      <c r="AX437">
        <v>1</v>
      </c>
    </row>
    <row r="438" spans="1:50" x14ac:dyDescent="0.3">
      <c r="A438" t="s">
        <v>40</v>
      </c>
      <c r="B438">
        <v>903</v>
      </c>
      <c r="D438">
        <v>3217</v>
      </c>
      <c r="E438" t="s">
        <v>4364</v>
      </c>
      <c r="F438" t="s">
        <v>313</v>
      </c>
      <c r="G438" t="s">
        <v>3862</v>
      </c>
      <c r="I438" t="s">
        <v>313</v>
      </c>
      <c r="J438" t="s">
        <v>3863</v>
      </c>
      <c r="K438" t="s">
        <v>3864</v>
      </c>
      <c r="L438" t="s">
        <v>313</v>
      </c>
      <c r="M438" t="s">
        <v>3865</v>
      </c>
      <c r="N438" t="s">
        <v>313</v>
      </c>
      <c r="O438" t="s">
        <v>313</v>
      </c>
      <c r="P438" t="s">
        <v>313</v>
      </c>
      <c r="Q438" t="s">
        <v>313</v>
      </c>
      <c r="R438" t="s">
        <v>313</v>
      </c>
      <c r="S438" t="s">
        <v>2025</v>
      </c>
      <c r="T438" t="s">
        <v>313</v>
      </c>
      <c r="U438" t="s">
        <v>313</v>
      </c>
      <c r="V438" t="s">
        <v>5571</v>
      </c>
      <c r="W438" t="s">
        <v>320</v>
      </c>
      <c r="X438" t="s">
        <v>437</v>
      </c>
      <c r="Y438" t="s">
        <v>313</v>
      </c>
      <c r="Z438" s="32">
        <v>46081</v>
      </c>
      <c r="AC438">
        <v>93</v>
      </c>
      <c r="AD438" t="s">
        <v>40</v>
      </c>
      <c r="AE438" s="32">
        <v>46058</v>
      </c>
      <c r="AF438" s="62">
        <v>0.36140046296296297</v>
      </c>
      <c r="AG438" t="s">
        <v>313</v>
      </c>
      <c r="AH438" t="s">
        <v>335</v>
      </c>
      <c r="AI438" s="32">
        <v>46151</v>
      </c>
      <c r="AJ438" s="62">
        <v>0.32425925925925925</v>
      </c>
      <c r="AK438" t="s">
        <v>6122</v>
      </c>
      <c r="AL438" t="s">
        <v>313</v>
      </c>
      <c r="AM438" t="s">
        <v>313</v>
      </c>
      <c r="AN438" t="s">
        <v>313</v>
      </c>
      <c r="AO438" t="s">
        <v>40</v>
      </c>
      <c r="AP438" t="s">
        <v>313</v>
      </c>
      <c r="AQ438" t="s">
        <v>313</v>
      </c>
      <c r="AR438" s="32"/>
      <c r="AS438">
        <v>30</v>
      </c>
      <c r="AT438" t="s">
        <v>313</v>
      </c>
      <c r="AU438" t="s">
        <v>313</v>
      </c>
      <c r="AV438" t="s">
        <v>313</v>
      </c>
      <c r="AW438" t="s">
        <v>313</v>
      </c>
      <c r="AX438">
        <v>1</v>
      </c>
    </row>
    <row r="439" spans="1:50" x14ac:dyDescent="0.3">
      <c r="A439" t="s">
        <v>40</v>
      </c>
      <c r="B439">
        <v>906</v>
      </c>
      <c r="D439">
        <v>3226</v>
      </c>
      <c r="E439" t="s">
        <v>5613</v>
      </c>
      <c r="F439" t="s">
        <v>313</v>
      </c>
      <c r="G439" t="s">
        <v>3866</v>
      </c>
      <c r="I439" t="s">
        <v>313</v>
      </c>
      <c r="J439" t="s">
        <v>3867</v>
      </c>
      <c r="K439" t="s">
        <v>3868</v>
      </c>
      <c r="L439" t="s">
        <v>313</v>
      </c>
      <c r="M439" t="s">
        <v>3869</v>
      </c>
      <c r="N439" t="s">
        <v>313</v>
      </c>
      <c r="O439" t="s">
        <v>313</v>
      </c>
      <c r="P439" t="s">
        <v>313</v>
      </c>
      <c r="Q439" t="s">
        <v>313</v>
      </c>
      <c r="R439" t="s">
        <v>313</v>
      </c>
      <c r="S439" t="s">
        <v>2025</v>
      </c>
      <c r="T439" t="s">
        <v>313</v>
      </c>
      <c r="U439" t="s">
        <v>313</v>
      </c>
      <c r="V439" t="s">
        <v>5571</v>
      </c>
      <c r="W439" t="s">
        <v>320</v>
      </c>
      <c r="X439" t="s">
        <v>397</v>
      </c>
      <c r="Y439" t="s">
        <v>313</v>
      </c>
      <c r="Z439" s="32">
        <v>46081</v>
      </c>
      <c r="AC439">
        <v>24</v>
      </c>
      <c r="AD439" t="s">
        <v>40</v>
      </c>
      <c r="AE439" s="32">
        <v>46060</v>
      </c>
      <c r="AF439" s="62">
        <v>0.29451388888888891</v>
      </c>
      <c r="AG439" t="s">
        <v>313</v>
      </c>
      <c r="AH439" t="s">
        <v>335</v>
      </c>
      <c r="AI439" s="32">
        <v>46084</v>
      </c>
      <c r="AJ439" s="62">
        <v>0.89817129629629633</v>
      </c>
      <c r="AK439" t="s">
        <v>6118</v>
      </c>
      <c r="AL439" t="s">
        <v>313</v>
      </c>
      <c r="AM439" t="s">
        <v>313</v>
      </c>
      <c r="AN439" t="s">
        <v>313</v>
      </c>
      <c r="AO439" t="s">
        <v>40</v>
      </c>
      <c r="AP439" t="s">
        <v>313</v>
      </c>
      <c r="AQ439" t="s">
        <v>313</v>
      </c>
      <c r="AR439" s="32"/>
      <c r="AS439">
        <v>30</v>
      </c>
      <c r="AT439" t="s">
        <v>313</v>
      </c>
      <c r="AU439" t="s">
        <v>2257</v>
      </c>
      <c r="AV439" t="s">
        <v>313</v>
      </c>
      <c r="AW439" t="s">
        <v>313</v>
      </c>
      <c r="AX439">
        <v>1</v>
      </c>
    </row>
    <row r="440" spans="1:50" x14ac:dyDescent="0.3">
      <c r="A440" t="s">
        <v>40</v>
      </c>
      <c r="B440">
        <v>907</v>
      </c>
      <c r="D440">
        <v>3222</v>
      </c>
      <c r="E440" t="s">
        <v>4314</v>
      </c>
      <c r="F440" t="s">
        <v>313</v>
      </c>
      <c r="G440" t="s">
        <v>3870</v>
      </c>
      <c r="I440" t="s">
        <v>313</v>
      </c>
      <c r="J440" t="s">
        <v>3871</v>
      </c>
      <c r="K440" t="s">
        <v>3872</v>
      </c>
      <c r="L440" t="s">
        <v>313</v>
      </c>
      <c r="M440" t="s">
        <v>3873</v>
      </c>
      <c r="N440" t="s">
        <v>313</v>
      </c>
      <c r="O440" t="s">
        <v>313</v>
      </c>
      <c r="P440" t="s">
        <v>313</v>
      </c>
      <c r="Q440" t="s">
        <v>463</v>
      </c>
      <c r="R440" t="s">
        <v>313</v>
      </c>
      <c r="S440" t="s">
        <v>354</v>
      </c>
      <c r="T440" t="s">
        <v>313</v>
      </c>
      <c r="U440" t="s">
        <v>313</v>
      </c>
      <c r="V440" t="s">
        <v>5544</v>
      </c>
      <c r="W440" t="s">
        <v>320</v>
      </c>
      <c r="X440" t="s">
        <v>397</v>
      </c>
      <c r="Y440" t="s">
        <v>313</v>
      </c>
      <c r="Z440" s="32">
        <v>46081</v>
      </c>
      <c r="AC440">
        <v>12</v>
      </c>
      <c r="AD440" t="s">
        <v>40</v>
      </c>
      <c r="AE440" s="32">
        <v>46060</v>
      </c>
      <c r="AF440" s="62">
        <v>0.30134259259259261</v>
      </c>
      <c r="AG440" t="s">
        <v>313</v>
      </c>
      <c r="AH440" t="s">
        <v>335</v>
      </c>
      <c r="AI440" s="32">
        <v>46072</v>
      </c>
      <c r="AJ440" s="62">
        <v>0.72991898148148149</v>
      </c>
      <c r="AK440" t="s">
        <v>6114</v>
      </c>
      <c r="AL440" t="s">
        <v>4516</v>
      </c>
      <c r="AM440" t="s">
        <v>313</v>
      </c>
      <c r="AN440" t="s">
        <v>313</v>
      </c>
      <c r="AO440" t="s">
        <v>40</v>
      </c>
      <c r="AP440" t="s">
        <v>4306</v>
      </c>
      <c r="AQ440" t="s">
        <v>313</v>
      </c>
      <c r="AR440" s="32"/>
      <c r="AS440">
        <v>30</v>
      </c>
      <c r="AT440" t="s">
        <v>313</v>
      </c>
      <c r="AU440" t="s">
        <v>313</v>
      </c>
      <c r="AV440" t="s">
        <v>313</v>
      </c>
      <c r="AW440" t="s">
        <v>313</v>
      </c>
      <c r="AX440">
        <v>1</v>
      </c>
    </row>
    <row r="441" spans="1:50" x14ac:dyDescent="0.3">
      <c r="A441" t="s">
        <v>40</v>
      </c>
      <c r="B441">
        <v>908</v>
      </c>
      <c r="D441">
        <v>3228</v>
      </c>
      <c r="E441" t="s">
        <v>4315</v>
      </c>
      <c r="F441" t="s">
        <v>313</v>
      </c>
      <c r="G441" t="s">
        <v>3874</v>
      </c>
      <c r="I441" t="s">
        <v>313</v>
      </c>
      <c r="J441" t="s">
        <v>3875</v>
      </c>
      <c r="K441" t="s">
        <v>3876</v>
      </c>
      <c r="L441" t="s">
        <v>313</v>
      </c>
      <c r="M441" t="s">
        <v>648</v>
      </c>
      <c r="N441" t="s">
        <v>313</v>
      </c>
      <c r="O441" t="s">
        <v>313</v>
      </c>
      <c r="P441" t="s">
        <v>313</v>
      </c>
      <c r="Q441" t="s">
        <v>313</v>
      </c>
      <c r="R441" t="s">
        <v>313</v>
      </c>
      <c r="S441" t="s">
        <v>473</v>
      </c>
      <c r="T441" t="s">
        <v>313</v>
      </c>
      <c r="U441" t="s">
        <v>313</v>
      </c>
      <c r="V441" t="s">
        <v>955</v>
      </c>
      <c r="W441" t="s">
        <v>320</v>
      </c>
      <c r="X441" t="s">
        <v>347</v>
      </c>
      <c r="Y441" t="s">
        <v>313</v>
      </c>
      <c r="Z441" s="32">
        <v>46081</v>
      </c>
      <c r="AA441">
        <v>987029</v>
      </c>
      <c r="AB441">
        <v>1228454</v>
      </c>
      <c r="AC441">
        <v>19</v>
      </c>
      <c r="AD441" t="s">
        <v>40</v>
      </c>
      <c r="AE441" s="32">
        <v>46060</v>
      </c>
      <c r="AF441" s="62">
        <v>0.41621527777777778</v>
      </c>
      <c r="AG441" t="s">
        <v>313</v>
      </c>
      <c r="AH441" t="s">
        <v>358</v>
      </c>
      <c r="AI441" s="32">
        <v>46079</v>
      </c>
      <c r="AJ441" s="62">
        <v>0.91343750000000001</v>
      </c>
      <c r="AK441" t="s">
        <v>313</v>
      </c>
      <c r="AL441" t="s">
        <v>313</v>
      </c>
      <c r="AM441" t="s">
        <v>313</v>
      </c>
      <c r="AN441" t="s">
        <v>3471</v>
      </c>
      <c r="AO441" t="s">
        <v>40</v>
      </c>
      <c r="AP441" t="s">
        <v>3471</v>
      </c>
      <c r="AQ441" t="s">
        <v>313</v>
      </c>
      <c r="AR441" s="32">
        <v>46079</v>
      </c>
      <c r="AS441">
        <v>50</v>
      </c>
      <c r="AT441" t="s">
        <v>4309</v>
      </c>
      <c r="AU441" t="s">
        <v>3719</v>
      </c>
      <c r="AV441" t="s">
        <v>4316</v>
      </c>
      <c r="AW441" t="s">
        <v>4317</v>
      </c>
      <c r="AX441">
        <v>1</v>
      </c>
    </row>
    <row r="442" spans="1:50" x14ac:dyDescent="0.3">
      <c r="A442" t="s">
        <v>40</v>
      </c>
      <c r="B442">
        <v>909</v>
      </c>
      <c r="D442">
        <v>3229</v>
      </c>
      <c r="E442" t="s">
        <v>5614</v>
      </c>
      <c r="F442" t="s">
        <v>313</v>
      </c>
      <c r="G442" t="s">
        <v>3877</v>
      </c>
      <c r="I442" t="s">
        <v>313</v>
      </c>
      <c r="J442" t="s">
        <v>3878</v>
      </c>
      <c r="K442" t="s">
        <v>3879</v>
      </c>
      <c r="L442" t="s">
        <v>313</v>
      </c>
      <c r="M442" t="s">
        <v>648</v>
      </c>
      <c r="N442" t="s">
        <v>313</v>
      </c>
      <c r="O442" t="s">
        <v>313</v>
      </c>
      <c r="P442" t="s">
        <v>313</v>
      </c>
      <c r="Q442" t="s">
        <v>313</v>
      </c>
      <c r="R442" t="s">
        <v>313</v>
      </c>
      <c r="S442" t="s">
        <v>313</v>
      </c>
      <c r="T442" t="s">
        <v>313</v>
      </c>
      <c r="U442" t="s">
        <v>313</v>
      </c>
      <c r="V442" t="s">
        <v>955</v>
      </c>
      <c r="W442" t="s">
        <v>320</v>
      </c>
      <c r="X442" t="s">
        <v>356</v>
      </c>
      <c r="Y442" t="s">
        <v>313</v>
      </c>
      <c r="Z442" s="32">
        <v>46081</v>
      </c>
      <c r="AA442">
        <v>7470289</v>
      </c>
      <c r="AB442">
        <v>1038848</v>
      </c>
      <c r="AC442">
        <v>19</v>
      </c>
      <c r="AD442" t="s">
        <v>40</v>
      </c>
      <c r="AE442" s="32">
        <v>46060</v>
      </c>
      <c r="AF442" s="62">
        <v>0.41700231481481481</v>
      </c>
      <c r="AG442" t="s">
        <v>313</v>
      </c>
      <c r="AH442" t="s">
        <v>358</v>
      </c>
      <c r="AI442" s="32">
        <v>46079</v>
      </c>
      <c r="AJ442" s="62">
        <v>0.90869212962962964</v>
      </c>
      <c r="AK442" t="s">
        <v>313</v>
      </c>
      <c r="AL442" t="s">
        <v>313</v>
      </c>
      <c r="AM442" t="s">
        <v>313</v>
      </c>
      <c r="AN442" t="s">
        <v>3880</v>
      </c>
      <c r="AO442" t="s">
        <v>40</v>
      </c>
      <c r="AP442" t="s">
        <v>3880</v>
      </c>
      <c r="AQ442" t="s">
        <v>313</v>
      </c>
      <c r="AR442" s="32">
        <v>46079</v>
      </c>
      <c r="AS442">
        <v>50</v>
      </c>
      <c r="AT442" t="s">
        <v>4319</v>
      </c>
      <c r="AU442" t="s">
        <v>3719</v>
      </c>
      <c r="AV442" t="s">
        <v>4310</v>
      </c>
      <c r="AW442" t="s">
        <v>4320</v>
      </c>
      <c r="AX442">
        <v>1</v>
      </c>
    </row>
    <row r="443" spans="1:50" x14ac:dyDescent="0.3">
      <c r="A443" t="s">
        <v>20</v>
      </c>
      <c r="B443">
        <v>912</v>
      </c>
      <c r="D443">
        <v>3248</v>
      </c>
      <c r="E443" t="s">
        <v>5138</v>
      </c>
      <c r="F443" t="s">
        <v>4189</v>
      </c>
      <c r="G443" t="s">
        <v>4621</v>
      </c>
      <c r="H443">
        <v>12391174000101</v>
      </c>
      <c r="I443" t="s">
        <v>313</v>
      </c>
      <c r="J443" t="s">
        <v>4189</v>
      </c>
      <c r="K443" t="s">
        <v>4191</v>
      </c>
      <c r="L443" t="s">
        <v>313</v>
      </c>
      <c r="M443" t="s">
        <v>4192</v>
      </c>
      <c r="N443" t="s">
        <v>313</v>
      </c>
      <c r="O443" t="s">
        <v>313</v>
      </c>
      <c r="P443" t="s">
        <v>313</v>
      </c>
      <c r="Q443" t="s">
        <v>4193</v>
      </c>
      <c r="R443" t="s">
        <v>472</v>
      </c>
      <c r="S443" t="s">
        <v>345</v>
      </c>
      <c r="T443" t="s">
        <v>313</v>
      </c>
      <c r="U443" t="s">
        <v>313</v>
      </c>
      <c r="V443" t="s">
        <v>313</v>
      </c>
      <c r="W443" t="s">
        <v>320</v>
      </c>
      <c r="X443" t="s">
        <v>333</v>
      </c>
      <c r="Y443" t="s">
        <v>313</v>
      </c>
      <c r="Z443" s="32">
        <v>46173</v>
      </c>
      <c r="AA443">
        <v>748805</v>
      </c>
      <c r="AB443">
        <v>53071</v>
      </c>
      <c r="AC443">
        <v>92</v>
      </c>
      <c r="AD443" t="s">
        <v>20</v>
      </c>
      <c r="AE443" s="32">
        <v>46064</v>
      </c>
      <c r="AF443" s="62">
        <v>0.41652777777777777</v>
      </c>
      <c r="AG443" t="s">
        <v>313</v>
      </c>
      <c r="AH443" t="s">
        <v>335</v>
      </c>
      <c r="AI443" s="32">
        <v>46156</v>
      </c>
      <c r="AJ443" s="62">
        <v>0.61704861111111109</v>
      </c>
      <c r="AK443" t="s">
        <v>474</v>
      </c>
      <c r="AL443" t="s">
        <v>6418</v>
      </c>
      <c r="AM443" t="s">
        <v>313</v>
      </c>
      <c r="AN443" t="s">
        <v>6123</v>
      </c>
      <c r="AO443" t="s">
        <v>313</v>
      </c>
      <c r="AP443" t="s">
        <v>6124</v>
      </c>
      <c r="AQ443" t="s">
        <v>6123</v>
      </c>
      <c r="AR443" s="32">
        <v>46156</v>
      </c>
      <c r="AS443">
        <v>50</v>
      </c>
      <c r="AT443" t="s">
        <v>313</v>
      </c>
      <c r="AU443" t="s">
        <v>313</v>
      </c>
      <c r="AV443" t="s">
        <v>313</v>
      </c>
      <c r="AW443" t="s">
        <v>313</v>
      </c>
      <c r="AX443">
        <v>1</v>
      </c>
    </row>
    <row r="444" spans="1:50" x14ac:dyDescent="0.3">
      <c r="A444" t="s">
        <v>20</v>
      </c>
      <c r="B444">
        <v>915</v>
      </c>
      <c r="D444">
        <v>3253</v>
      </c>
      <c r="E444" t="s">
        <v>5615</v>
      </c>
      <c r="F444" t="s">
        <v>313</v>
      </c>
      <c r="G444" t="s">
        <v>4196</v>
      </c>
      <c r="I444" t="s">
        <v>313</v>
      </c>
      <c r="J444" t="s">
        <v>4197</v>
      </c>
      <c r="K444" t="s">
        <v>862</v>
      </c>
      <c r="L444" t="s">
        <v>313</v>
      </c>
      <c r="M444" t="s">
        <v>863</v>
      </c>
      <c r="N444" t="s">
        <v>313</v>
      </c>
      <c r="O444" t="s">
        <v>313</v>
      </c>
      <c r="P444" t="s">
        <v>313</v>
      </c>
      <c r="Q444" t="s">
        <v>313</v>
      </c>
      <c r="R444" t="s">
        <v>313</v>
      </c>
      <c r="S444" t="s">
        <v>313</v>
      </c>
      <c r="T444" t="s">
        <v>313</v>
      </c>
      <c r="U444" t="s">
        <v>313</v>
      </c>
      <c r="V444" t="s">
        <v>1251</v>
      </c>
      <c r="W444" t="s">
        <v>320</v>
      </c>
      <c r="X444" t="s">
        <v>333</v>
      </c>
      <c r="Y444" t="s">
        <v>313</v>
      </c>
      <c r="Z444" s="32">
        <v>46142</v>
      </c>
      <c r="AA444">
        <v>10240</v>
      </c>
      <c r="AB444">
        <v>2000</v>
      </c>
      <c r="AC444">
        <v>82</v>
      </c>
      <c r="AD444" t="s">
        <v>20</v>
      </c>
      <c r="AE444" s="32">
        <v>46064</v>
      </c>
      <c r="AF444" s="62">
        <v>0.43546296296296294</v>
      </c>
      <c r="AG444" t="s">
        <v>313</v>
      </c>
      <c r="AH444" t="s">
        <v>335</v>
      </c>
      <c r="AI444" s="32">
        <v>46146</v>
      </c>
      <c r="AJ444" s="62">
        <v>0.3744675925925926</v>
      </c>
      <c r="AK444" t="s">
        <v>6114</v>
      </c>
      <c r="AL444" t="s">
        <v>6125</v>
      </c>
      <c r="AM444" t="s">
        <v>313</v>
      </c>
      <c r="AN444" t="s">
        <v>4198</v>
      </c>
      <c r="AO444" t="s">
        <v>313</v>
      </c>
      <c r="AP444" t="s">
        <v>4198</v>
      </c>
      <c r="AQ444" t="s">
        <v>313</v>
      </c>
      <c r="AR444" s="32">
        <v>46146</v>
      </c>
      <c r="AS444">
        <v>30</v>
      </c>
      <c r="AT444" t="s">
        <v>313</v>
      </c>
      <c r="AU444" t="s">
        <v>313</v>
      </c>
      <c r="AV444" t="s">
        <v>313</v>
      </c>
      <c r="AW444" t="s">
        <v>313</v>
      </c>
      <c r="AX444">
        <v>1</v>
      </c>
    </row>
    <row r="445" spans="1:50" x14ac:dyDescent="0.3">
      <c r="A445" t="s">
        <v>40</v>
      </c>
      <c r="B445">
        <v>919</v>
      </c>
      <c r="D445">
        <v>3227</v>
      </c>
      <c r="E445" t="s">
        <v>4787</v>
      </c>
      <c r="F445" t="s">
        <v>313</v>
      </c>
      <c r="G445" t="s">
        <v>4199</v>
      </c>
      <c r="I445" t="s">
        <v>313</v>
      </c>
      <c r="J445" t="s">
        <v>5616</v>
      </c>
      <c r="K445" t="s">
        <v>4201</v>
      </c>
      <c r="L445" t="s">
        <v>313</v>
      </c>
      <c r="M445" t="s">
        <v>4202</v>
      </c>
      <c r="N445" t="s">
        <v>313</v>
      </c>
      <c r="O445" t="s">
        <v>313</v>
      </c>
      <c r="P445" t="s">
        <v>313</v>
      </c>
      <c r="Q445" t="s">
        <v>313</v>
      </c>
      <c r="R445" t="s">
        <v>313</v>
      </c>
      <c r="S445" t="s">
        <v>2025</v>
      </c>
      <c r="T445" t="s">
        <v>313</v>
      </c>
      <c r="U445" t="s">
        <v>313</v>
      </c>
      <c r="V445" t="s">
        <v>5590</v>
      </c>
      <c r="W445" t="s">
        <v>320</v>
      </c>
      <c r="X445" t="s">
        <v>397</v>
      </c>
      <c r="Y445" t="s">
        <v>313</v>
      </c>
      <c r="Z445" s="32"/>
      <c r="AC445">
        <v>29</v>
      </c>
      <c r="AD445" t="s">
        <v>40</v>
      </c>
      <c r="AE445" s="32">
        <v>46064</v>
      </c>
      <c r="AF445" s="62">
        <v>0.4732986111111111</v>
      </c>
      <c r="AG445" t="s">
        <v>313</v>
      </c>
      <c r="AH445" t="s">
        <v>335</v>
      </c>
      <c r="AI445" s="32">
        <v>46093</v>
      </c>
      <c r="AJ445" s="62">
        <v>0.72518518518518515</v>
      </c>
      <c r="AK445" t="s">
        <v>6118</v>
      </c>
      <c r="AL445" t="s">
        <v>313</v>
      </c>
      <c r="AM445" t="s">
        <v>313</v>
      </c>
      <c r="AN445" t="s">
        <v>4615</v>
      </c>
      <c r="AO445" t="s">
        <v>40</v>
      </c>
      <c r="AP445" t="s">
        <v>4615</v>
      </c>
      <c r="AQ445" t="s">
        <v>313</v>
      </c>
      <c r="AR445" s="32">
        <v>46112</v>
      </c>
      <c r="AS445">
        <v>30</v>
      </c>
      <c r="AT445" t="s">
        <v>313</v>
      </c>
      <c r="AU445" t="s">
        <v>28</v>
      </c>
      <c r="AV445" t="s">
        <v>313</v>
      </c>
      <c r="AW445" t="s">
        <v>313</v>
      </c>
      <c r="AX445">
        <v>1</v>
      </c>
    </row>
    <row r="446" spans="1:50" x14ac:dyDescent="0.3">
      <c r="A446" t="s">
        <v>45</v>
      </c>
      <c r="B446">
        <v>920</v>
      </c>
      <c r="D446">
        <v>3230</v>
      </c>
      <c r="E446" t="s">
        <v>4321</v>
      </c>
      <c r="F446" t="s">
        <v>313</v>
      </c>
      <c r="G446" t="s">
        <v>4203</v>
      </c>
      <c r="H446">
        <v>36377920000170</v>
      </c>
      <c r="I446" t="s">
        <v>313</v>
      </c>
      <c r="J446" t="s">
        <v>4204</v>
      </c>
      <c r="K446" t="s">
        <v>4517</v>
      </c>
      <c r="L446" t="s">
        <v>313</v>
      </c>
      <c r="M446" t="s">
        <v>4206</v>
      </c>
      <c r="N446" t="s">
        <v>313</v>
      </c>
      <c r="O446" t="s">
        <v>313</v>
      </c>
      <c r="P446" t="s">
        <v>313</v>
      </c>
      <c r="Q446" t="s">
        <v>4518</v>
      </c>
      <c r="R446" t="s">
        <v>642</v>
      </c>
      <c r="S446" t="s">
        <v>2025</v>
      </c>
      <c r="T446" t="s">
        <v>313</v>
      </c>
      <c r="U446" t="s">
        <v>313</v>
      </c>
      <c r="V446" t="s">
        <v>5590</v>
      </c>
      <c r="W446" t="s">
        <v>320</v>
      </c>
      <c r="X446" t="s">
        <v>333</v>
      </c>
      <c r="Y446" t="s">
        <v>313</v>
      </c>
      <c r="Z446" s="32">
        <v>46142</v>
      </c>
      <c r="AA446">
        <v>7784244</v>
      </c>
      <c r="AB446">
        <v>144748</v>
      </c>
      <c r="AC446">
        <v>14</v>
      </c>
      <c r="AD446" t="s">
        <v>40</v>
      </c>
      <c r="AE446" s="32">
        <v>46064</v>
      </c>
      <c r="AF446" s="62">
        <v>0.47391203703703705</v>
      </c>
      <c r="AG446" t="s">
        <v>313</v>
      </c>
      <c r="AH446" t="s">
        <v>335</v>
      </c>
      <c r="AI446" s="32">
        <v>46078</v>
      </c>
      <c r="AJ446" s="62">
        <v>0.43623842592592593</v>
      </c>
      <c r="AK446" t="s">
        <v>6115</v>
      </c>
      <c r="AL446" t="s">
        <v>313</v>
      </c>
      <c r="AM446" t="s">
        <v>313</v>
      </c>
      <c r="AN446" t="s">
        <v>4494</v>
      </c>
      <c r="AO446" t="s">
        <v>45</v>
      </c>
      <c r="AP446" t="s">
        <v>4519</v>
      </c>
      <c r="AQ446" t="s">
        <v>313</v>
      </c>
      <c r="AR446" s="32">
        <v>46077</v>
      </c>
      <c r="AS446">
        <v>30</v>
      </c>
      <c r="AT446" t="s">
        <v>313</v>
      </c>
      <c r="AU446" t="s">
        <v>2257</v>
      </c>
      <c r="AV446" t="s">
        <v>313</v>
      </c>
      <c r="AW446" t="s">
        <v>313</v>
      </c>
      <c r="AX446">
        <v>1</v>
      </c>
    </row>
    <row r="447" spans="1:50" x14ac:dyDescent="0.3">
      <c r="A447" t="s">
        <v>40</v>
      </c>
      <c r="B447">
        <v>921</v>
      </c>
      <c r="D447">
        <v>3231</v>
      </c>
      <c r="E447" t="s">
        <v>4622</v>
      </c>
      <c r="F447" t="s">
        <v>313</v>
      </c>
      <c r="G447" t="s">
        <v>4207</v>
      </c>
      <c r="I447" t="s">
        <v>313</v>
      </c>
      <c r="J447" t="s">
        <v>4208</v>
      </c>
      <c r="K447" t="s">
        <v>4209</v>
      </c>
      <c r="L447" t="s">
        <v>313</v>
      </c>
      <c r="M447" t="s">
        <v>4210</v>
      </c>
      <c r="N447" t="s">
        <v>313</v>
      </c>
      <c r="O447" t="s">
        <v>313</v>
      </c>
      <c r="P447" t="s">
        <v>313</v>
      </c>
      <c r="Q447" t="s">
        <v>313</v>
      </c>
      <c r="R447" t="s">
        <v>313</v>
      </c>
      <c r="S447" t="s">
        <v>2025</v>
      </c>
      <c r="T447" t="s">
        <v>313</v>
      </c>
      <c r="U447" t="s">
        <v>313</v>
      </c>
      <c r="V447" t="s">
        <v>5574</v>
      </c>
      <c r="W447" t="s">
        <v>320</v>
      </c>
      <c r="X447" t="s">
        <v>437</v>
      </c>
      <c r="Y447" t="s">
        <v>313</v>
      </c>
      <c r="Z447" s="32">
        <v>46081</v>
      </c>
      <c r="AC447">
        <v>16</v>
      </c>
      <c r="AD447" t="s">
        <v>40</v>
      </c>
      <c r="AE447" s="32">
        <v>46064</v>
      </c>
      <c r="AF447" s="62">
        <v>0.47487268518518516</v>
      </c>
      <c r="AG447" t="s">
        <v>313</v>
      </c>
      <c r="AH447" t="s">
        <v>335</v>
      </c>
      <c r="AI447" s="32">
        <v>46080</v>
      </c>
      <c r="AJ447" s="62">
        <v>0.89760416666666665</v>
      </c>
      <c r="AK447" t="s">
        <v>6118</v>
      </c>
      <c r="AL447" t="s">
        <v>313</v>
      </c>
      <c r="AM447" t="s">
        <v>313</v>
      </c>
      <c r="AN447" t="s">
        <v>313</v>
      </c>
      <c r="AO447" t="s">
        <v>40</v>
      </c>
      <c r="AP447" t="s">
        <v>313</v>
      </c>
      <c r="AQ447" t="s">
        <v>313</v>
      </c>
      <c r="AR447" s="32">
        <v>46079</v>
      </c>
      <c r="AS447">
        <v>30</v>
      </c>
      <c r="AT447" t="s">
        <v>313</v>
      </c>
      <c r="AU447" t="s">
        <v>313</v>
      </c>
      <c r="AV447" t="s">
        <v>313</v>
      </c>
      <c r="AW447" t="s">
        <v>313</v>
      </c>
      <c r="AX447">
        <v>1</v>
      </c>
    </row>
    <row r="448" spans="1:50" x14ac:dyDescent="0.3">
      <c r="A448" t="s">
        <v>40</v>
      </c>
      <c r="B448">
        <v>922</v>
      </c>
      <c r="D448">
        <v>3232</v>
      </c>
      <c r="E448" t="s">
        <v>4623</v>
      </c>
      <c r="F448" t="s">
        <v>313</v>
      </c>
      <c r="G448" t="s">
        <v>4322</v>
      </c>
      <c r="I448" t="s">
        <v>313</v>
      </c>
      <c r="J448" t="s">
        <v>4211</v>
      </c>
      <c r="K448" t="s">
        <v>4212</v>
      </c>
      <c r="L448" t="s">
        <v>313</v>
      </c>
      <c r="M448" t="s">
        <v>4213</v>
      </c>
      <c r="N448" t="s">
        <v>313</v>
      </c>
      <c r="O448" t="s">
        <v>313</v>
      </c>
      <c r="P448" t="s">
        <v>313</v>
      </c>
      <c r="Q448" t="s">
        <v>313</v>
      </c>
      <c r="R448" t="s">
        <v>313</v>
      </c>
      <c r="S448" t="s">
        <v>2025</v>
      </c>
      <c r="T448" t="s">
        <v>313</v>
      </c>
      <c r="U448" t="s">
        <v>313</v>
      </c>
      <c r="V448" t="s">
        <v>5590</v>
      </c>
      <c r="W448" t="s">
        <v>320</v>
      </c>
      <c r="X448" t="s">
        <v>397</v>
      </c>
      <c r="Y448" t="s">
        <v>313</v>
      </c>
      <c r="Z448" s="32">
        <v>46080</v>
      </c>
      <c r="AC448">
        <v>16</v>
      </c>
      <c r="AD448" t="s">
        <v>40</v>
      </c>
      <c r="AE448" s="32">
        <v>46064</v>
      </c>
      <c r="AF448" s="62">
        <v>0.47547453703703701</v>
      </c>
      <c r="AG448" t="s">
        <v>313</v>
      </c>
      <c r="AH448" t="s">
        <v>335</v>
      </c>
      <c r="AI448" s="32">
        <v>46080</v>
      </c>
      <c r="AJ448" s="62">
        <v>0.89387731481481481</v>
      </c>
      <c r="AK448" t="s">
        <v>6118</v>
      </c>
      <c r="AL448" t="s">
        <v>313</v>
      </c>
      <c r="AM448" t="s">
        <v>313</v>
      </c>
      <c r="AN448" t="s">
        <v>313</v>
      </c>
      <c r="AO448" t="s">
        <v>40</v>
      </c>
      <c r="AP448" t="s">
        <v>313</v>
      </c>
      <c r="AQ448" t="s">
        <v>313</v>
      </c>
      <c r="AR448" s="32"/>
      <c r="AS448">
        <v>30</v>
      </c>
      <c r="AT448" t="s">
        <v>313</v>
      </c>
      <c r="AU448" t="s">
        <v>313</v>
      </c>
      <c r="AV448" t="s">
        <v>313</v>
      </c>
      <c r="AW448" t="s">
        <v>313</v>
      </c>
      <c r="AX448">
        <v>1</v>
      </c>
    </row>
    <row r="449" spans="1:50" x14ac:dyDescent="0.3">
      <c r="A449" t="s">
        <v>45</v>
      </c>
      <c r="B449">
        <v>923</v>
      </c>
      <c r="D449">
        <v>3236</v>
      </c>
      <c r="E449" t="s">
        <v>313</v>
      </c>
      <c r="F449" t="s">
        <v>313</v>
      </c>
      <c r="G449" t="s">
        <v>4214</v>
      </c>
      <c r="I449" t="s">
        <v>313</v>
      </c>
      <c r="J449" t="s">
        <v>4215</v>
      </c>
      <c r="K449" t="s">
        <v>4216</v>
      </c>
      <c r="L449" t="s">
        <v>313</v>
      </c>
      <c r="M449" t="s">
        <v>4217</v>
      </c>
      <c r="N449" t="s">
        <v>313</v>
      </c>
      <c r="O449" t="s">
        <v>313</v>
      </c>
      <c r="P449" t="s">
        <v>313</v>
      </c>
      <c r="Q449" t="s">
        <v>313</v>
      </c>
      <c r="R449" t="s">
        <v>313</v>
      </c>
      <c r="S449" t="s">
        <v>2025</v>
      </c>
      <c r="T449" t="s">
        <v>313</v>
      </c>
      <c r="U449" t="s">
        <v>313</v>
      </c>
      <c r="V449" t="s">
        <v>5590</v>
      </c>
      <c r="W449" t="s">
        <v>320</v>
      </c>
      <c r="X449" t="s">
        <v>437</v>
      </c>
      <c r="Y449" t="s">
        <v>313</v>
      </c>
      <c r="Z449" s="32">
        <v>46142</v>
      </c>
      <c r="AC449">
        <v>16</v>
      </c>
      <c r="AD449" t="s">
        <v>40</v>
      </c>
      <c r="AE449" s="32">
        <v>46064</v>
      </c>
      <c r="AF449" s="62">
        <v>0.47722222222222221</v>
      </c>
      <c r="AG449" t="s">
        <v>313</v>
      </c>
      <c r="AH449" t="s">
        <v>335</v>
      </c>
      <c r="AI449" s="32">
        <v>46080</v>
      </c>
      <c r="AJ449" s="62">
        <v>0.7245949074074074</v>
      </c>
      <c r="AK449" t="s">
        <v>6115</v>
      </c>
      <c r="AL449" t="s">
        <v>313</v>
      </c>
      <c r="AM449" t="s">
        <v>313</v>
      </c>
      <c r="AN449" t="s">
        <v>313</v>
      </c>
      <c r="AO449" t="s">
        <v>45</v>
      </c>
      <c r="AP449" t="s">
        <v>4574</v>
      </c>
      <c r="AQ449" t="s">
        <v>313</v>
      </c>
      <c r="AR449" s="32">
        <v>46078</v>
      </c>
      <c r="AS449">
        <v>30</v>
      </c>
      <c r="AT449" t="s">
        <v>313</v>
      </c>
      <c r="AU449" t="s">
        <v>4582</v>
      </c>
      <c r="AV449" t="s">
        <v>313</v>
      </c>
      <c r="AW449" t="s">
        <v>313</v>
      </c>
      <c r="AX449">
        <v>1</v>
      </c>
    </row>
    <row r="450" spans="1:50" x14ac:dyDescent="0.3">
      <c r="A450" t="s">
        <v>20</v>
      </c>
      <c r="B450">
        <v>924</v>
      </c>
      <c r="D450">
        <v>3238</v>
      </c>
      <c r="E450" t="s">
        <v>5617</v>
      </c>
      <c r="F450" t="s">
        <v>313</v>
      </c>
      <c r="G450" t="s">
        <v>4219</v>
      </c>
      <c r="I450" t="s">
        <v>313</v>
      </c>
      <c r="J450" t="s">
        <v>4219</v>
      </c>
      <c r="K450" t="s">
        <v>4220</v>
      </c>
      <c r="L450" t="s">
        <v>313</v>
      </c>
      <c r="M450" t="s">
        <v>4221</v>
      </c>
      <c r="N450" t="s">
        <v>313</v>
      </c>
      <c r="O450" t="s">
        <v>313</v>
      </c>
      <c r="P450" t="s">
        <v>313</v>
      </c>
      <c r="Q450" t="s">
        <v>313</v>
      </c>
      <c r="R450" t="s">
        <v>313</v>
      </c>
      <c r="S450" t="s">
        <v>2025</v>
      </c>
      <c r="T450" t="s">
        <v>313</v>
      </c>
      <c r="U450" t="s">
        <v>313</v>
      </c>
      <c r="V450" t="s">
        <v>5574</v>
      </c>
      <c r="W450" t="s">
        <v>320</v>
      </c>
      <c r="X450" t="s">
        <v>437</v>
      </c>
      <c r="Y450" t="s">
        <v>313</v>
      </c>
      <c r="Z450" s="32"/>
      <c r="AC450">
        <v>15</v>
      </c>
      <c r="AD450" t="s">
        <v>40</v>
      </c>
      <c r="AE450" s="32">
        <v>46064</v>
      </c>
      <c r="AF450" s="62">
        <v>0.47901620370370368</v>
      </c>
      <c r="AG450" t="s">
        <v>313</v>
      </c>
      <c r="AH450" t="s">
        <v>335</v>
      </c>
      <c r="AI450" s="32">
        <v>46079</v>
      </c>
      <c r="AJ450" s="62">
        <v>0.9643518518518519</v>
      </c>
      <c r="AK450" t="s">
        <v>6118</v>
      </c>
      <c r="AL450" t="s">
        <v>313</v>
      </c>
      <c r="AM450" t="s">
        <v>313</v>
      </c>
      <c r="AN450" t="s">
        <v>313</v>
      </c>
      <c r="AO450" t="s">
        <v>313</v>
      </c>
      <c r="AP450" t="s">
        <v>313</v>
      </c>
      <c r="AQ450" t="s">
        <v>313</v>
      </c>
      <c r="AR450" s="32">
        <v>46072</v>
      </c>
      <c r="AS450">
        <v>30</v>
      </c>
      <c r="AT450" t="s">
        <v>313</v>
      </c>
      <c r="AU450" t="s">
        <v>313</v>
      </c>
      <c r="AV450" t="s">
        <v>313</v>
      </c>
      <c r="AW450" t="s">
        <v>313</v>
      </c>
      <c r="AX450">
        <v>1</v>
      </c>
    </row>
    <row r="451" spans="1:50" x14ac:dyDescent="0.3">
      <c r="A451" t="s">
        <v>20</v>
      </c>
      <c r="B451">
        <v>925</v>
      </c>
      <c r="D451">
        <v>3244</v>
      </c>
      <c r="E451" t="s">
        <v>5618</v>
      </c>
      <c r="F451" t="s">
        <v>313</v>
      </c>
      <c r="G451" t="s">
        <v>4691</v>
      </c>
      <c r="H451">
        <v>32534969000139</v>
      </c>
      <c r="I451" t="s">
        <v>313</v>
      </c>
      <c r="J451" t="s">
        <v>4225</v>
      </c>
      <c r="K451" t="s">
        <v>4226</v>
      </c>
      <c r="L451" t="s">
        <v>313</v>
      </c>
      <c r="M451" t="s">
        <v>4227</v>
      </c>
      <c r="N451" t="s">
        <v>313</v>
      </c>
      <c r="O451" t="s">
        <v>313</v>
      </c>
      <c r="P451" t="s">
        <v>313</v>
      </c>
      <c r="Q451" t="s">
        <v>313</v>
      </c>
      <c r="R451" t="s">
        <v>4228</v>
      </c>
      <c r="S451" t="s">
        <v>728</v>
      </c>
      <c r="T451" t="s">
        <v>313</v>
      </c>
      <c r="U451" t="s">
        <v>313</v>
      </c>
      <c r="V451" t="s">
        <v>5590</v>
      </c>
      <c r="W451" t="s">
        <v>320</v>
      </c>
      <c r="X451" t="s">
        <v>333</v>
      </c>
      <c r="Y451" t="s">
        <v>313</v>
      </c>
      <c r="Z451" s="32">
        <v>46142</v>
      </c>
      <c r="AA451">
        <v>16960</v>
      </c>
      <c r="AB451">
        <v>32775</v>
      </c>
      <c r="AC451">
        <v>41</v>
      </c>
      <c r="AD451" t="s">
        <v>40</v>
      </c>
      <c r="AE451" s="32">
        <v>46064</v>
      </c>
      <c r="AF451" s="62">
        <v>0.47952546296296295</v>
      </c>
      <c r="AG451" t="s">
        <v>313</v>
      </c>
      <c r="AH451" t="s">
        <v>335</v>
      </c>
      <c r="AI451" s="32">
        <v>46105</v>
      </c>
      <c r="AJ451" s="62">
        <v>0.66938657407407409</v>
      </c>
      <c r="AK451" t="s">
        <v>6114</v>
      </c>
      <c r="AL451" t="s">
        <v>5619</v>
      </c>
      <c r="AM451" t="s">
        <v>313</v>
      </c>
      <c r="AN451" t="s">
        <v>4495</v>
      </c>
      <c r="AO451" t="s">
        <v>313</v>
      </c>
      <c r="AP451" t="s">
        <v>4198</v>
      </c>
      <c r="AQ451" t="s">
        <v>4520</v>
      </c>
      <c r="AR451" s="32">
        <v>46090</v>
      </c>
      <c r="AS451">
        <v>30</v>
      </c>
      <c r="AT451" t="s">
        <v>313</v>
      </c>
      <c r="AU451" t="s">
        <v>313</v>
      </c>
      <c r="AV451" t="s">
        <v>313</v>
      </c>
      <c r="AW451" t="s">
        <v>313</v>
      </c>
      <c r="AX451">
        <v>1</v>
      </c>
    </row>
    <row r="452" spans="1:50" x14ac:dyDescent="0.3">
      <c r="A452" t="s">
        <v>20</v>
      </c>
      <c r="B452">
        <v>926</v>
      </c>
      <c r="D452">
        <v>3237</v>
      </c>
      <c r="E452" t="s">
        <v>4229</v>
      </c>
      <c r="F452" t="s">
        <v>313</v>
      </c>
      <c r="G452" t="s">
        <v>4230</v>
      </c>
      <c r="I452" t="s">
        <v>313</v>
      </c>
      <c r="J452" t="s">
        <v>4231</v>
      </c>
      <c r="K452" t="s">
        <v>4232</v>
      </c>
      <c r="L452" t="s">
        <v>313</v>
      </c>
      <c r="M452" t="s">
        <v>4233</v>
      </c>
      <c r="N452" t="s">
        <v>313</v>
      </c>
      <c r="O452" t="s">
        <v>313</v>
      </c>
      <c r="P452" t="s">
        <v>313</v>
      </c>
      <c r="Q452" t="s">
        <v>313</v>
      </c>
      <c r="R452" t="s">
        <v>313</v>
      </c>
      <c r="S452" t="s">
        <v>2025</v>
      </c>
      <c r="T452" t="s">
        <v>313</v>
      </c>
      <c r="U452" t="s">
        <v>313</v>
      </c>
      <c r="V452" t="s">
        <v>5574</v>
      </c>
      <c r="W452" t="s">
        <v>320</v>
      </c>
      <c r="X452" t="s">
        <v>437</v>
      </c>
      <c r="Y452" t="s">
        <v>313</v>
      </c>
      <c r="Z452" s="32"/>
      <c r="AC452">
        <v>87</v>
      </c>
      <c r="AD452" t="s">
        <v>40</v>
      </c>
      <c r="AE452" s="32">
        <v>46064</v>
      </c>
      <c r="AF452" s="62">
        <v>0.48769675925925926</v>
      </c>
      <c r="AG452" t="s">
        <v>313</v>
      </c>
      <c r="AH452" t="s">
        <v>335</v>
      </c>
      <c r="AI452" s="32">
        <v>46151</v>
      </c>
      <c r="AJ452" s="62">
        <v>0.32484953703703706</v>
      </c>
      <c r="AK452" t="s">
        <v>6122</v>
      </c>
      <c r="AL452" t="s">
        <v>313</v>
      </c>
      <c r="AM452" t="s">
        <v>313</v>
      </c>
      <c r="AN452" t="s">
        <v>313</v>
      </c>
      <c r="AO452" t="s">
        <v>313</v>
      </c>
      <c r="AP452" t="s">
        <v>313</v>
      </c>
      <c r="AQ452" t="s">
        <v>313</v>
      </c>
      <c r="AR452" s="32">
        <v>46072</v>
      </c>
      <c r="AS452">
        <v>30</v>
      </c>
      <c r="AT452" t="s">
        <v>313</v>
      </c>
      <c r="AU452" t="s">
        <v>313</v>
      </c>
      <c r="AV452" t="s">
        <v>313</v>
      </c>
      <c r="AW452" t="s">
        <v>313</v>
      </c>
      <c r="AX452">
        <v>1</v>
      </c>
    </row>
    <row r="453" spans="1:50" x14ac:dyDescent="0.3">
      <c r="A453" t="s">
        <v>45</v>
      </c>
      <c r="B453">
        <v>927</v>
      </c>
      <c r="D453">
        <v>3239</v>
      </c>
      <c r="E453" t="s">
        <v>4323</v>
      </c>
      <c r="F453" t="s">
        <v>313</v>
      </c>
      <c r="G453" t="s">
        <v>4234</v>
      </c>
      <c r="I453" t="s">
        <v>313</v>
      </c>
      <c r="J453" t="s">
        <v>4235</v>
      </c>
      <c r="K453" t="s">
        <v>4236</v>
      </c>
      <c r="L453" t="s">
        <v>313</v>
      </c>
      <c r="M453" t="s">
        <v>4237</v>
      </c>
      <c r="N453" t="s">
        <v>313</v>
      </c>
      <c r="O453" t="s">
        <v>313</v>
      </c>
      <c r="P453" t="s">
        <v>313</v>
      </c>
      <c r="Q453" t="s">
        <v>313</v>
      </c>
      <c r="R453" t="s">
        <v>313</v>
      </c>
      <c r="S453" t="s">
        <v>2025</v>
      </c>
      <c r="T453" t="s">
        <v>313</v>
      </c>
      <c r="U453" t="s">
        <v>313</v>
      </c>
      <c r="V453" t="s">
        <v>5574</v>
      </c>
      <c r="W453" t="s">
        <v>320</v>
      </c>
      <c r="X453" t="s">
        <v>321</v>
      </c>
      <c r="Y453" t="s">
        <v>313</v>
      </c>
      <c r="Z453" s="32"/>
      <c r="AC453">
        <v>2</v>
      </c>
      <c r="AD453" t="s">
        <v>40</v>
      </c>
      <c r="AE453" s="32">
        <v>46064</v>
      </c>
      <c r="AF453" s="62">
        <v>0.48925925925925928</v>
      </c>
      <c r="AG453" t="s">
        <v>313</v>
      </c>
      <c r="AH453" t="s">
        <v>335</v>
      </c>
      <c r="AI453" s="32">
        <v>46066</v>
      </c>
      <c r="AJ453" s="62">
        <v>0.72755787037037034</v>
      </c>
      <c r="AK453" t="s">
        <v>6118</v>
      </c>
      <c r="AL453" t="s">
        <v>313</v>
      </c>
      <c r="AM453" t="s">
        <v>313</v>
      </c>
      <c r="AN453" t="s">
        <v>313</v>
      </c>
      <c r="AO453" t="s">
        <v>45</v>
      </c>
      <c r="AP453" t="s">
        <v>313</v>
      </c>
      <c r="AQ453" t="s">
        <v>313</v>
      </c>
      <c r="AR453" s="32">
        <v>46066</v>
      </c>
      <c r="AS453">
        <v>30</v>
      </c>
      <c r="AT453" t="s">
        <v>313</v>
      </c>
      <c r="AU453" t="s">
        <v>313</v>
      </c>
      <c r="AV453" t="s">
        <v>313</v>
      </c>
      <c r="AW453" t="s">
        <v>313</v>
      </c>
      <c r="AX453">
        <v>1</v>
      </c>
    </row>
    <row r="454" spans="1:50" x14ac:dyDescent="0.3">
      <c r="A454" t="s">
        <v>20</v>
      </c>
      <c r="B454">
        <v>928</v>
      </c>
      <c r="D454">
        <v>3242</v>
      </c>
      <c r="E454" t="s">
        <v>5620</v>
      </c>
      <c r="F454" t="s">
        <v>313</v>
      </c>
      <c r="G454" t="s">
        <v>3617</v>
      </c>
      <c r="H454">
        <v>9205460000120</v>
      </c>
      <c r="I454" t="s">
        <v>313</v>
      </c>
      <c r="J454" t="s">
        <v>3618</v>
      </c>
      <c r="K454" t="s">
        <v>3619</v>
      </c>
      <c r="L454" t="s">
        <v>313</v>
      </c>
      <c r="M454" t="s">
        <v>313</v>
      </c>
      <c r="N454" t="s">
        <v>313</v>
      </c>
      <c r="O454" t="s">
        <v>313</v>
      </c>
      <c r="P454" t="s">
        <v>313</v>
      </c>
      <c r="Q454" t="s">
        <v>3620</v>
      </c>
      <c r="R454" t="s">
        <v>604</v>
      </c>
      <c r="S454" t="s">
        <v>728</v>
      </c>
      <c r="T454" t="s">
        <v>313</v>
      </c>
      <c r="U454" t="s">
        <v>313</v>
      </c>
      <c r="V454" t="s">
        <v>5590</v>
      </c>
      <c r="W454" t="s">
        <v>320</v>
      </c>
      <c r="X454" t="s">
        <v>437</v>
      </c>
      <c r="Y454" t="s">
        <v>313</v>
      </c>
      <c r="Z454" s="32"/>
      <c r="AC454">
        <v>8</v>
      </c>
      <c r="AD454" t="s">
        <v>40</v>
      </c>
      <c r="AE454" s="32">
        <v>46064</v>
      </c>
      <c r="AF454" s="62">
        <v>0.49402777777777779</v>
      </c>
      <c r="AG454" t="s">
        <v>313</v>
      </c>
      <c r="AH454" t="s">
        <v>335</v>
      </c>
      <c r="AI454" s="32">
        <v>46072</v>
      </c>
      <c r="AJ454" s="62">
        <v>0.41185185185185186</v>
      </c>
      <c r="AK454" t="s">
        <v>6120</v>
      </c>
      <c r="AL454" t="s">
        <v>5621</v>
      </c>
      <c r="AM454" t="s">
        <v>313</v>
      </c>
      <c r="AN454" t="s">
        <v>313</v>
      </c>
      <c r="AO454" t="s">
        <v>313</v>
      </c>
      <c r="AP454" t="s">
        <v>313</v>
      </c>
      <c r="AQ454" t="s">
        <v>313</v>
      </c>
      <c r="AR454" s="32">
        <v>46071</v>
      </c>
      <c r="AS454">
        <v>30</v>
      </c>
      <c r="AT454" t="s">
        <v>313</v>
      </c>
      <c r="AU454" t="s">
        <v>313</v>
      </c>
      <c r="AV454" t="s">
        <v>313</v>
      </c>
      <c r="AW454" t="s">
        <v>313</v>
      </c>
      <c r="AX454">
        <v>1</v>
      </c>
    </row>
    <row r="455" spans="1:50" x14ac:dyDescent="0.3">
      <c r="A455" t="s">
        <v>20</v>
      </c>
      <c r="B455">
        <v>929</v>
      </c>
      <c r="D455">
        <v>3235</v>
      </c>
      <c r="E455" t="s">
        <v>4789</v>
      </c>
      <c r="F455" t="s">
        <v>313</v>
      </c>
      <c r="G455" t="s">
        <v>4624</v>
      </c>
      <c r="I455" t="s">
        <v>313</v>
      </c>
      <c r="J455" t="s">
        <v>4239</v>
      </c>
      <c r="K455" t="s">
        <v>4240</v>
      </c>
      <c r="L455" t="s">
        <v>313</v>
      </c>
      <c r="M455" t="s">
        <v>4241</v>
      </c>
      <c r="N455" t="s">
        <v>313</v>
      </c>
      <c r="O455" t="s">
        <v>313</v>
      </c>
      <c r="P455" t="s">
        <v>313</v>
      </c>
      <c r="Q455" t="s">
        <v>1298</v>
      </c>
      <c r="R455" t="s">
        <v>313</v>
      </c>
      <c r="S455" t="s">
        <v>354</v>
      </c>
      <c r="T455" t="s">
        <v>313</v>
      </c>
      <c r="U455" t="s">
        <v>313</v>
      </c>
      <c r="V455" t="s">
        <v>723</v>
      </c>
      <c r="W455" t="s">
        <v>320</v>
      </c>
      <c r="X455" t="s">
        <v>347</v>
      </c>
      <c r="Y455" t="s">
        <v>313</v>
      </c>
      <c r="Z455" s="32"/>
      <c r="AA455">
        <v>41040</v>
      </c>
      <c r="AB455">
        <v>384858</v>
      </c>
      <c r="AC455">
        <v>29</v>
      </c>
      <c r="AD455" t="s">
        <v>40</v>
      </c>
      <c r="AE455" s="32">
        <v>46064</v>
      </c>
      <c r="AF455" s="62">
        <v>0.49530092592592595</v>
      </c>
      <c r="AG455" t="s">
        <v>313</v>
      </c>
      <c r="AH455" t="s">
        <v>335</v>
      </c>
      <c r="AI455" s="32">
        <v>46093</v>
      </c>
      <c r="AJ455" s="62">
        <v>0.59311342592592597</v>
      </c>
      <c r="AK455" t="s">
        <v>398</v>
      </c>
      <c r="AL455" t="s">
        <v>4789</v>
      </c>
      <c r="AM455" t="s">
        <v>313</v>
      </c>
      <c r="AN455" t="s">
        <v>4194</v>
      </c>
      <c r="AO455" t="s">
        <v>313</v>
      </c>
      <c r="AP455" t="s">
        <v>4242</v>
      </c>
      <c r="AQ455" t="s">
        <v>4469</v>
      </c>
      <c r="AR455" s="32">
        <v>46093</v>
      </c>
      <c r="AS455">
        <v>30</v>
      </c>
      <c r="AT455" t="s">
        <v>313</v>
      </c>
      <c r="AU455" t="s">
        <v>313</v>
      </c>
      <c r="AV455" t="s">
        <v>313</v>
      </c>
      <c r="AW455" t="s">
        <v>313</v>
      </c>
      <c r="AX455">
        <v>1</v>
      </c>
    </row>
    <row r="456" spans="1:50" x14ac:dyDescent="0.3">
      <c r="A456" t="s">
        <v>45</v>
      </c>
      <c r="B456">
        <v>930</v>
      </c>
      <c r="D456">
        <v>3243</v>
      </c>
      <c r="E456" t="s">
        <v>5622</v>
      </c>
      <c r="F456" t="s">
        <v>313</v>
      </c>
      <c r="G456" t="s">
        <v>4243</v>
      </c>
      <c r="H456">
        <v>14590342000113</v>
      </c>
      <c r="I456" t="s">
        <v>313</v>
      </c>
      <c r="J456" t="s">
        <v>4244</v>
      </c>
      <c r="K456" t="s">
        <v>4245</v>
      </c>
      <c r="L456" t="s">
        <v>313</v>
      </c>
      <c r="M456" t="s">
        <v>4246</v>
      </c>
      <c r="N456" t="s">
        <v>313</v>
      </c>
      <c r="O456" t="s">
        <v>313</v>
      </c>
      <c r="P456" t="s">
        <v>313</v>
      </c>
      <c r="Q456" t="s">
        <v>4247</v>
      </c>
      <c r="R456" t="s">
        <v>313</v>
      </c>
      <c r="S456" t="s">
        <v>354</v>
      </c>
      <c r="T456" t="s">
        <v>313</v>
      </c>
      <c r="U456" t="s">
        <v>313</v>
      </c>
      <c r="V456" t="s">
        <v>3650</v>
      </c>
      <c r="W456" t="s">
        <v>320</v>
      </c>
      <c r="X456" t="s">
        <v>333</v>
      </c>
      <c r="Y456" t="s">
        <v>313</v>
      </c>
      <c r="Z456" s="32"/>
      <c r="AC456">
        <v>47</v>
      </c>
      <c r="AD456" t="s">
        <v>40</v>
      </c>
      <c r="AE456" s="32">
        <v>46064</v>
      </c>
      <c r="AF456" s="62">
        <v>0.49583333333333335</v>
      </c>
      <c r="AG456" t="s">
        <v>313</v>
      </c>
      <c r="AH456" t="s">
        <v>335</v>
      </c>
      <c r="AI456" s="32">
        <v>46111</v>
      </c>
      <c r="AJ456" s="62">
        <v>0.65975694444444444</v>
      </c>
      <c r="AK456" t="s">
        <v>6114</v>
      </c>
      <c r="AL456" t="s">
        <v>313</v>
      </c>
      <c r="AM456" t="s">
        <v>313</v>
      </c>
      <c r="AN456" t="s">
        <v>313</v>
      </c>
      <c r="AO456" t="s">
        <v>45</v>
      </c>
      <c r="AP456" t="s">
        <v>4783</v>
      </c>
      <c r="AQ456" t="s">
        <v>313</v>
      </c>
      <c r="AR456" s="32">
        <v>46111</v>
      </c>
      <c r="AS456">
        <v>30</v>
      </c>
      <c r="AT456" t="s">
        <v>313</v>
      </c>
      <c r="AU456" t="s">
        <v>4325</v>
      </c>
      <c r="AV456" t="s">
        <v>313</v>
      </c>
      <c r="AW456" t="s">
        <v>313</v>
      </c>
      <c r="AX456">
        <v>1</v>
      </c>
    </row>
    <row r="457" spans="1:50" x14ac:dyDescent="0.3">
      <c r="A457" t="s">
        <v>20</v>
      </c>
      <c r="B457">
        <v>931</v>
      </c>
      <c r="D457">
        <v>3233</v>
      </c>
      <c r="E457" t="s">
        <v>4248</v>
      </c>
      <c r="F457" t="s">
        <v>313</v>
      </c>
      <c r="G457" t="s">
        <v>4249</v>
      </c>
      <c r="H457">
        <v>36096287000142</v>
      </c>
      <c r="I457" t="s">
        <v>313</v>
      </c>
      <c r="J457" t="s">
        <v>4250</v>
      </c>
      <c r="K457" t="s">
        <v>4251</v>
      </c>
      <c r="L457" t="s">
        <v>313</v>
      </c>
      <c r="M457" t="s">
        <v>4252</v>
      </c>
      <c r="N457" t="s">
        <v>313</v>
      </c>
      <c r="O457" t="s">
        <v>313</v>
      </c>
      <c r="P457" t="s">
        <v>313</v>
      </c>
      <c r="Q457" t="s">
        <v>4253</v>
      </c>
      <c r="R457" t="s">
        <v>313</v>
      </c>
      <c r="S457" t="s">
        <v>354</v>
      </c>
      <c r="T457" t="s">
        <v>313</v>
      </c>
      <c r="U457" t="s">
        <v>313</v>
      </c>
      <c r="V457" t="s">
        <v>5623</v>
      </c>
      <c r="W457" t="s">
        <v>320</v>
      </c>
      <c r="X457" t="s">
        <v>437</v>
      </c>
      <c r="Y457" t="s">
        <v>313</v>
      </c>
      <c r="Z457" s="32"/>
      <c r="AC457">
        <v>0</v>
      </c>
      <c r="AD457" t="s">
        <v>40</v>
      </c>
      <c r="AE457" s="32">
        <v>46064</v>
      </c>
      <c r="AF457" s="62">
        <v>0.49716435185185187</v>
      </c>
      <c r="AG457" t="s">
        <v>313</v>
      </c>
      <c r="AH457" t="s">
        <v>335</v>
      </c>
      <c r="AI457" s="32">
        <v>46064</v>
      </c>
      <c r="AJ457" s="62">
        <v>0.64505787037037032</v>
      </c>
      <c r="AK457" t="s">
        <v>6118</v>
      </c>
      <c r="AL457" t="s">
        <v>5514</v>
      </c>
      <c r="AM457" t="s">
        <v>313</v>
      </c>
      <c r="AN457" t="s">
        <v>313</v>
      </c>
      <c r="AO457" t="s">
        <v>313</v>
      </c>
      <c r="AP457" t="s">
        <v>313</v>
      </c>
      <c r="AQ457" t="s">
        <v>313</v>
      </c>
      <c r="AR457" s="32"/>
      <c r="AS457">
        <v>30</v>
      </c>
      <c r="AT457" t="s">
        <v>313</v>
      </c>
      <c r="AU457" t="s">
        <v>313</v>
      </c>
      <c r="AV457" t="s">
        <v>313</v>
      </c>
      <c r="AW457" t="s">
        <v>313</v>
      </c>
      <c r="AX457">
        <v>1</v>
      </c>
    </row>
    <row r="458" spans="1:50" x14ac:dyDescent="0.3">
      <c r="A458" t="s">
        <v>45</v>
      </c>
      <c r="B458">
        <v>932</v>
      </c>
      <c r="D458">
        <v>3234</v>
      </c>
      <c r="E458" t="s">
        <v>5139</v>
      </c>
      <c r="F458" t="s">
        <v>313</v>
      </c>
      <c r="G458" t="s">
        <v>4255</v>
      </c>
      <c r="H458">
        <v>1498495000193</v>
      </c>
      <c r="I458" t="s">
        <v>313</v>
      </c>
      <c r="J458" t="s">
        <v>4256</v>
      </c>
      <c r="K458" t="s">
        <v>4257</v>
      </c>
      <c r="L458" t="s">
        <v>313</v>
      </c>
      <c r="M458" t="s">
        <v>4258</v>
      </c>
      <c r="N458" t="s">
        <v>313</v>
      </c>
      <c r="O458" t="s">
        <v>313</v>
      </c>
      <c r="P458" t="s">
        <v>313</v>
      </c>
      <c r="Q458" t="s">
        <v>4259</v>
      </c>
      <c r="R458" t="s">
        <v>313</v>
      </c>
      <c r="S458" t="s">
        <v>354</v>
      </c>
      <c r="T458" t="s">
        <v>313</v>
      </c>
      <c r="U458" t="s">
        <v>313</v>
      </c>
      <c r="V458" t="s">
        <v>5595</v>
      </c>
      <c r="W458" t="s">
        <v>320</v>
      </c>
      <c r="X458" t="s">
        <v>347</v>
      </c>
      <c r="Y458" t="s">
        <v>313</v>
      </c>
      <c r="Z458" s="32">
        <v>46142</v>
      </c>
      <c r="AA458">
        <v>16143</v>
      </c>
      <c r="AB458">
        <v>690</v>
      </c>
      <c r="AC458">
        <v>70</v>
      </c>
      <c r="AD458" t="s">
        <v>40</v>
      </c>
      <c r="AE458" s="32">
        <v>46064</v>
      </c>
      <c r="AF458" s="62">
        <v>0.49763888888888891</v>
      </c>
      <c r="AG458" t="s">
        <v>313</v>
      </c>
      <c r="AH458" t="s">
        <v>335</v>
      </c>
      <c r="AI458" s="32">
        <v>46134</v>
      </c>
      <c r="AJ458" s="62">
        <v>0.72197916666666662</v>
      </c>
      <c r="AK458" t="s">
        <v>6115</v>
      </c>
      <c r="AL458" t="s">
        <v>313</v>
      </c>
      <c r="AM458" t="s">
        <v>313</v>
      </c>
      <c r="AN458" t="s">
        <v>4495</v>
      </c>
      <c r="AO458" t="s">
        <v>45</v>
      </c>
      <c r="AP458" t="s">
        <v>4495</v>
      </c>
      <c r="AQ458" t="s">
        <v>313</v>
      </c>
      <c r="AR458" s="32">
        <v>46127</v>
      </c>
      <c r="AS458">
        <v>30</v>
      </c>
      <c r="AT458" t="s">
        <v>313</v>
      </c>
      <c r="AU458" t="s">
        <v>30</v>
      </c>
      <c r="AV458" t="s">
        <v>313</v>
      </c>
      <c r="AW458" t="s">
        <v>313</v>
      </c>
      <c r="AX458">
        <v>1</v>
      </c>
    </row>
    <row r="459" spans="1:50" x14ac:dyDescent="0.3">
      <c r="A459" t="s">
        <v>20</v>
      </c>
      <c r="B459">
        <v>933</v>
      </c>
      <c r="D459">
        <v>3262</v>
      </c>
      <c r="E459" t="s">
        <v>313</v>
      </c>
      <c r="F459" t="s">
        <v>4260</v>
      </c>
      <c r="G459" t="s">
        <v>6509</v>
      </c>
      <c r="H459">
        <v>35754976000215</v>
      </c>
      <c r="I459" t="s">
        <v>313</v>
      </c>
      <c r="J459" t="s">
        <v>4260</v>
      </c>
      <c r="K459" t="s">
        <v>4262</v>
      </c>
      <c r="L459" t="s">
        <v>313</v>
      </c>
      <c r="M459" t="s">
        <v>4263</v>
      </c>
      <c r="N459" t="s">
        <v>313</v>
      </c>
      <c r="O459" t="s">
        <v>313</v>
      </c>
      <c r="P459" t="s">
        <v>313</v>
      </c>
      <c r="Q459" t="s">
        <v>4264</v>
      </c>
      <c r="R459" t="s">
        <v>472</v>
      </c>
      <c r="S459" t="s">
        <v>345</v>
      </c>
      <c r="T459" t="s">
        <v>313</v>
      </c>
      <c r="U459" t="s">
        <v>313</v>
      </c>
      <c r="V459" t="s">
        <v>313</v>
      </c>
      <c r="W459" t="s">
        <v>320</v>
      </c>
      <c r="X459" t="s">
        <v>397</v>
      </c>
      <c r="Y459" t="s">
        <v>313</v>
      </c>
      <c r="Z459" s="32"/>
      <c r="AA459">
        <v>0</v>
      </c>
      <c r="AB459">
        <v>0</v>
      </c>
      <c r="AC459">
        <v>98</v>
      </c>
      <c r="AD459" t="s">
        <v>20</v>
      </c>
      <c r="AE459" s="32">
        <v>46064</v>
      </c>
      <c r="AF459" s="62">
        <v>0.75549768518518523</v>
      </c>
      <c r="AG459" t="s">
        <v>313</v>
      </c>
      <c r="AH459" t="s">
        <v>322</v>
      </c>
      <c r="AI459" s="32"/>
      <c r="AJ459" s="62"/>
      <c r="AK459" t="s">
        <v>313</v>
      </c>
      <c r="AL459" t="s">
        <v>313</v>
      </c>
      <c r="AM459" t="s">
        <v>313</v>
      </c>
      <c r="AN459" t="s">
        <v>313</v>
      </c>
      <c r="AO459" t="s">
        <v>313</v>
      </c>
      <c r="AP459" t="s">
        <v>6220</v>
      </c>
      <c r="AQ459" t="s">
        <v>313</v>
      </c>
      <c r="AR459" s="32">
        <v>46150</v>
      </c>
      <c r="AS459">
        <v>50</v>
      </c>
      <c r="AT459" t="s">
        <v>313</v>
      </c>
      <c r="AU459" t="s">
        <v>313</v>
      </c>
      <c r="AV459" t="s">
        <v>313</v>
      </c>
      <c r="AW459" t="s">
        <v>313</v>
      </c>
      <c r="AX459">
        <v>1</v>
      </c>
    </row>
    <row r="460" spans="1:50" x14ac:dyDescent="0.3">
      <c r="A460" t="s">
        <v>20</v>
      </c>
      <c r="B460">
        <v>934</v>
      </c>
      <c r="D460">
        <v>3263</v>
      </c>
      <c r="E460" t="s">
        <v>5624</v>
      </c>
      <c r="F460" t="s">
        <v>4265</v>
      </c>
      <c r="G460" t="s">
        <v>4625</v>
      </c>
      <c r="H460">
        <v>51540058000169</v>
      </c>
      <c r="I460" t="s">
        <v>313</v>
      </c>
      <c r="J460" t="s">
        <v>4265</v>
      </c>
      <c r="K460" t="s">
        <v>4626</v>
      </c>
      <c r="L460" t="s">
        <v>313</v>
      </c>
      <c r="M460" t="s">
        <v>313</v>
      </c>
      <c r="N460" t="s">
        <v>313</v>
      </c>
      <c r="O460" t="s">
        <v>313</v>
      </c>
      <c r="P460" t="s">
        <v>313</v>
      </c>
      <c r="Q460" t="s">
        <v>631</v>
      </c>
      <c r="R460" t="s">
        <v>330</v>
      </c>
      <c r="S460" t="s">
        <v>345</v>
      </c>
      <c r="T460" t="s">
        <v>313</v>
      </c>
      <c r="U460" t="s">
        <v>313</v>
      </c>
      <c r="V460" t="s">
        <v>313</v>
      </c>
      <c r="W460" t="s">
        <v>320</v>
      </c>
      <c r="X460" t="s">
        <v>356</v>
      </c>
      <c r="Y460" t="s">
        <v>313</v>
      </c>
      <c r="Z460" s="32"/>
      <c r="AA460">
        <v>68400</v>
      </c>
      <c r="AB460">
        <v>114607</v>
      </c>
      <c r="AC460">
        <v>49</v>
      </c>
      <c r="AD460" t="s">
        <v>20</v>
      </c>
      <c r="AE460" s="32">
        <v>46064</v>
      </c>
      <c r="AF460" s="62">
        <v>0.76371527777777781</v>
      </c>
      <c r="AG460" t="s">
        <v>313</v>
      </c>
      <c r="AH460" t="s">
        <v>358</v>
      </c>
      <c r="AI460" s="32">
        <v>46113</v>
      </c>
      <c r="AJ460" s="62">
        <v>0.44179398148148147</v>
      </c>
      <c r="AK460" t="s">
        <v>313</v>
      </c>
      <c r="AL460" t="s">
        <v>313</v>
      </c>
      <c r="AM460" t="s">
        <v>313</v>
      </c>
      <c r="AN460" t="s">
        <v>4198</v>
      </c>
      <c r="AO460" t="s">
        <v>313</v>
      </c>
      <c r="AP460" t="s">
        <v>4198</v>
      </c>
      <c r="AQ460" t="s">
        <v>4521</v>
      </c>
      <c r="AR460" s="32">
        <v>46086</v>
      </c>
      <c r="AS460">
        <v>70</v>
      </c>
      <c r="AT460" t="s">
        <v>313</v>
      </c>
      <c r="AU460" t="s">
        <v>313</v>
      </c>
      <c r="AV460" t="s">
        <v>313</v>
      </c>
      <c r="AW460" t="s">
        <v>313</v>
      </c>
      <c r="AX460">
        <v>1</v>
      </c>
    </row>
    <row r="461" spans="1:50" x14ac:dyDescent="0.3">
      <c r="A461" t="s">
        <v>40</v>
      </c>
      <c r="B461">
        <v>935</v>
      </c>
      <c r="D461">
        <v>3259</v>
      </c>
      <c r="E461" t="s">
        <v>4326</v>
      </c>
      <c r="F461" t="s">
        <v>313</v>
      </c>
      <c r="G461" t="s">
        <v>4270</v>
      </c>
      <c r="I461" t="s">
        <v>313</v>
      </c>
      <c r="J461" t="s">
        <v>4271</v>
      </c>
      <c r="K461" t="s">
        <v>4272</v>
      </c>
      <c r="L461" t="s">
        <v>313</v>
      </c>
      <c r="M461" t="s">
        <v>4273</v>
      </c>
      <c r="N461" t="s">
        <v>313</v>
      </c>
      <c r="O461" t="s">
        <v>313</v>
      </c>
      <c r="P461" t="s">
        <v>313</v>
      </c>
      <c r="Q461" t="s">
        <v>4274</v>
      </c>
      <c r="R461" t="s">
        <v>313</v>
      </c>
      <c r="S461" t="s">
        <v>354</v>
      </c>
      <c r="T461" t="s">
        <v>313</v>
      </c>
      <c r="U461" t="s">
        <v>313</v>
      </c>
      <c r="V461" t="s">
        <v>723</v>
      </c>
      <c r="W461" t="s">
        <v>320</v>
      </c>
      <c r="X461" t="s">
        <v>437</v>
      </c>
      <c r="Y461" t="s">
        <v>313</v>
      </c>
      <c r="Z461" s="32">
        <v>46081</v>
      </c>
      <c r="AC461">
        <v>1</v>
      </c>
      <c r="AD461" t="s">
        <v>40</v>
      </c>
      <c r="AE461" s="32">
        <v>46065</v>
      </c>
      <c r="AF461" s="62">
        <v>0.10351851851851852</v>
      </c>
      <c r="AG461" t="s">
        <v>313</v>
      </c>
      <c r="AH461" t="s">
        <v>335</v>
      </c>
      <c r="AI461" s="32">
        <v>46066</v>
      </c>
      <c r="AJ461" s="62">
        <v>0.72414351851851855</v>
      </c>
      <c r="AK461" t="s">
        <v>6115</v>
      </c>
      <c r="AL461" t="s">
        <v>313</v>
      </c>
      <c r="AM461" t="s">
        <v>313</v>
      </c>
      <c r="AN461" t="s">
        <v>313</v>
      </c>
      <c r="AO461" t="s">
        <v>40</v>
      </c>
      <c r="AP461" t="s">
        <v>4306</v>
      </c>
      <c r="AQ461" t="s">
        <v>313</v>
      </c>
      <c r="AR461" s="32"/>
      <c r="AS461">
        <v>30</v>
      </c>
      <c r="AT461" t="s">
        <v>313</v>
      </c>
      <c r="AU461" t="s">
        <v>2257</v>
      </c>
      <c r="AV461" t="s">
        <v>313</v>
      </c>
      <c r="AW461" t="s">
        <v>313</v>
      </c>
      <c r="AX461">
        <v>1</v>
      </c>
    </row>
    <row r="462" spans="1:50" x14ac:dyDescent="0.3">
      <c r="A462" t="s">
        <v>20</v>
      </c>
      <c r="B462">
        <v>936</v>
      </c>
      <c r="D462">
        <v>3268</v>
      </c>
      <c r="E462" t="s">
        <v>4790</v>
      </c>
      <c r="F462" t="s">
        <v>313</v>
      </c>
      <c r="G462" t="s">
        <v>4238</v>
      </c>
      <c r="I462" t="s">
        <v>313</v>
      </c>
      <c r="J462" t="s">
        <v>5625</v>
      </c>
      <c r="K462" t="s">
        <v>4329</v>
      </c>
      <c r="L462" t="s">
        <v>313</v>
      </c>
      <c r="M462" t="s">
        <v>4241</v>
      </c>
      <c r="N462" t="s">
        <v>313</v>
      </c>
      <c r="O462" t="s">
        <v>313</v>
      </c>
      <c r="P462" t="s">
        <v>313</v>
      </c>
      <c r="Q462" t="s">
        <v>313</v>
      </c>
      <c r="R462" t="s">
        <v>313</v>
      </c>
      <c r="S462" t="s">
        <v>313</v>
      </c>
      <c r="T462" t="s">
        <v>313</v>
      </c>
      <c r="U462" t="s">
        <v>313</v>
      </c>
      <c r="V462" t="s">
        <v>313</v>
      </c>
      <c r="W462" t="s">
        <v>320</v>
      </c>
      <c r="X462" t="s">
        <v>347</v>
      </c>
      <c r="Y462" t="s">
        <v>313</v>
      </c>
      <c r="Z462" s="32"/>
      <c r="AC462">
        <v>27</v>
      </c>
      <c r="AD462" t="s">
        <v>20</v>
      </c>
      <c r="AE462" s="32">
        <v>46066</v>
      </c>
      <c r="AF462" s="62">
        <v>0.61993055555555554</v>
      </c>
      <c r="AG462" t="s">
        <v>313</v>
      </c>
      <c r="AH462" t="s">
        <v>335</v>
      </c>
      <c r="AI462" s="32">
        <v>46093</v>
      </c>
      <c r="AJ462" s="62">
        <v>0.59215277777777775</v>
      </c>
      <c r="AK462" t="s">
        <v>398</v>
      </c>
      <c r="AL462" t="s">
        <v>4789</v>
      </c>
      <c r="AM462" t="s">
        <v>313</v>
      </c>
      <c r="AN462" t="s">
        <v>313</v>
      </c>
      <c r="AO462" t="s">
        <v>313</v>
      </c>
      <c r="AP462" t="s">
        <v>4306</v>
      </c>
      <c r="AQ462" t="s">
        <v>313</v>
      </c>
      <c r="AR462" s="32">
        <v>46093</v>
      </c>
      <c r="AS462">
        <v>50</v>
      </c>
      <c r="AT462" t="s">
        <v>313</v>
      </c>
      <c r="AU462" t="s">
        <v>313</v>
      </c>
      <c r="AV462" t="s">
        <v>313</v>
      </c>
      <c r="AW462" t="s">
        <v>313</v>
      </c>
      <c r="AX462">
        <v>1</v>
      </c>
    </row>
    <row r="463" spans="1:50" x14ac:dyDescent="0.3">
      <c r="A463" t="s">
        <v>20</v>
      </c>
      <c r="B463">
        <v>937</v>
      </c>
      <c r="D463">
        <v>3267</v>
      </c>
      <c r="E463" t="s">
        <v>4480</v>
      </c>
      <c r="F463" t="s">
        <v>313</v>
      </c>
      <c r="G463" t="s">
        <v>4330</v>
      </c>
      <c r="H463">
        <v>3318893000106</v>
      </c>
      <c r="I463" t="s">
        <v>313</v>
      </c>
      <c r="J463" t="s">
        <v>4331</v>
      </c>
      <c r="K463" t="s">
        <v>4332</v>
      </c>
      <c r="L463" t="s">
        <v>313</v>
      </c>
      <c r="M463" t="s">
        <v>4333</v>
      </c>
      <c r="N463" t="s">
        <v>313</v>
      </c>
      <c r="O463" t="s">
        <v>313</v>
      </c>
      <c r="P463" t="s">
        <v>313</v>
      </c>
      <c r="Q463" t="s">
        <v>313</v>
      </c>
      <c r="R463" t="s">
        <v>313</v>
      </c>
      <c r="S463" t="s">
        <v>2025</v>
      </c>
      <c r="T463" t="s">
        <v>313</v>
      </c>
      <c r="U463" t="s">
        <v>313</v>
      </c>
      <c r="V463" t="s">
        <v>5590</v>
      </c>
      <c r="W463" t="s">
        <v>320</v>
      </c>
      <c r="X463" t="s">
        <v>437</v>
      </c>
      <c r="Y463" t="s">
        <v>313</v>
      </c>
      <c r="Z463" s="32">
        <v>46081</v>
      </c>
      <c r="AC463">
        <v>13</v>
      </c>
      <c r="AD463" t="s">
        <v>40</v>
      </c>
      <c r="AE463" s="32">
        <v>46066</v>
      </c>
      <c r="AF463" s="62">
        <v>0.91548611111111111</v>
      </c>
      <c r="AG463" t="s">
        <v>313</v>
      </c>
      <c r="AH463" t="s">
        <v>335</v>
      </c>
      <c r="AI463" s="32">
        <v>46079</v>
      </c>
      <c r="AJ463" s="62">
        <v>0.96547453703703701</v>
      </c>
      <c r="AK463" t="s">
        <v>6118</v>
      </c>
      <c r="AL463" t="s">
        <v>313</v>
      </c>
      <c r="AM463" t="s">
        <v>313</v>
      </c>
      <c r="AN463" t="s">
        <v>313</v>
      </c>
      <c r="AO463" t="s">
        <v>20</v>
      </c>
      <c r="AP463" t="s">
        <v>313</v>
      </c>
      <c r="AQ463" t="s">
        <v>313</v>
      </c>
      <c r="AR463" s="32">
        <v>46072</v>
      </c>
      <c r="AS463">
        <v>30</v>
      </c>
      <c r="AT463" t="s">
        <v>313</v>
      </c>
      <c r="AU463" t="s">
        <v>313</v>
      </c>
      <c r="AV463" t="s">
        <v>313</v>
      </c>
      <c r="AW463" t="s">
        <v>313</v>
      </c>
      <c r="AX463">
        <v>1</v>
      </c>
    </row>
    <row r="464" spans="1:50" x14ac:dyDescent="0.3">
      <c r="A464" t="s">
        <v>40</v>
      </c>
      <c r="B464">
        <v>938</v>
      </c>
      <c r="D464">
        <v>3266</v>
      </c>
      <c r="E464" t="s">
        <v>4522</v>
      </c>
      <c r="F464" t="s">
        <v>313</v>
      </c>
      <c r="G464" t="s">
        <v>4334</v>
      </c>
      <c r="H464">
        <v>11994847000155</v>
      </c>
      <c r="I464" t="s">
        <v>313</v>
      </c>
      <c r="J464" t="s">
        <v>4335</v>
      </c>
      <c r="K464" t="s">
        <v>4336</v>
      </c>
      <c r="L464" t="s">
        <v>313</v>
      </c>
      <c r="M464" t="s">
        <v>4337</v>
      </c>
      <c r="N464" t="s">
        <v>313</v>
      </c>
      <c r="O464" t="s">
        <v>313</v>
      </c>
      <c r="P464" t="s">
        <v>313</v>
      </c>
      <c r="Q464" t="s">
        <v>4338</v>
      </c>
      <c r="R464" t="s">
        <v>313</v>
      </c>
      <c r="S464" t="s">
        <v>354</v>
      </c>
      <c r="T464" t="s">
        <v>313</v>
      </c>
      <c r="U464" t="s">
        <v>313</v>
      </c>
      <c r="V464" t="s">
        <v>735</v>
      </c>
      <c r="W464" t="s">
        <v>320</v>
      </c>
      <c r="X464" t="s">
        <v>397</v>
      </c>
      <c r="Y464" t="s">
        <v>313</v>
      </c>
      <c r="Z464" s="32">
        <v>46081</v>
      </c>
      <c r="AC464">
        <v>6</v>
      </c>
      <c r="AD464" t="s">
        <v>40</v>
      </c>
      <c r="AE464" s="32">
        <v>46066</v>
      </c>
      <c r="AF464" s="62">
        <v>0.91730324074074077</v>
      </c>
      <c r="AG464" t="s">
        <v>313</v>
      </c>
      <c r="AH464" t="s">
        <v>335</v>
      </c>
      <c r="AI464" s="32">
        <v>46072</v>
      </c>
      <c r="AJ464" s="62">
        <v>0.72584490740740737</v>
      </c>
      <c r="AK464" t="s">
        <v>6120</v>
      </c>
      <c r="AL464" t="s">
        <v>4522</v>
      </c>
      <c r="AM464" t="s">
        <v>313</v>
      </c>
      <c r="AN464" t="s">
        <v>313</v>
      </c>
      <c r="AO464" t="s">
        <v>40</v>
      </c>
      <c r="AP464" t="s">
        <v>313</v>
      </c>
      <c r="AQ464" t="s">
        <v>313</v>
      </c>
      <c r="AR464" s="32"/>
      <c r="AS464">
        <v>30</v>
      </c>
      <c r="AT464" t="s">
        <v>313</v>
      </c>
      <c r="AU464" t="s">
        <v>313</v>
      </c>
      <c r="AV464" t="s">
        <v>313</v>
      </c>
      <c r="AW464" t="s">
        <v>313</v>
      </c>
      <c r="AX464">
        <v>1</v>
      </c>
    </row>
    <row r="465" spans="1:50" x14ac:dyDescent="0.3">
      <c r="A465" t="s">
        <v>45</v>
      </c>
      <c r="B465">
        <v>945</v>
      </c>
      <c r="D465">
        <v>3271</v>
      </c>
      <c r="E465" t="s">
        <v>313</v>
      </c>
      <c r="F465" t="s">
        <v>313</v>
      </c>
      <c r="G465" t="s">
        <v>4368</v>
      </c>
      <c r="I465" t="s">
        <v>313</v>
      </c>
      <c r="J465" t="s">
        <v>5626</v>
      </c>
      <c r="K465" t="s">
        <v>4370</v>
      </c>
      <c r="L465" t="s">
        <v>313</v>
      </c>
      <c r="M465" t="s">
        <v>4371</v>
      </c>
      <c r="N465" t="s">
        <v>313</v>
      </c>
      <c r="O465" t="s">
        <v>313</v>
      </c>
      <c r="P465" t="s">
        <v>313</v>
      </c>
      <c r="Q465" t="s">
        <v>4372</v>
      </c>
      <c r="R465" t="s">
        <v>313</v>
      </c>
      <c r="S465" t="s">
        <v>354</v>
      </c>
      <c r="T465" t="s">
        <v>313</v>
      </c>
      <c r="U465" t="s">
        <v>313</v>
      </c>
      <c r="V465" t="s">
        <v>723</v>
      </c>
      <c r="W465" t="s">
        <v>320</v>
      </c>
      <c r="X465" t="s">
        <v>321</v>
      </c>
      <c r="Y465" t="s">
        <v>313</v>
      </c>
      <c r="Z465" s="32"/>
      <c r="AC465">
        <v>2</v>
      </c>
      <c r="AD465" t="s">
        <v>40</v>
      </c>
      <c r="AE465" s="32">
        <v>46070</v>
      </c>
      <c r="AF465" s="62">
        <v>0.74156250000000001</v>
      </c>
      <c r="AG465" t="s">
        <v>313</v>
      </c>
      <c r="AH465" t="s">
        <v>335</v>
      </c>
      <c r="AI465" s="32">
        <v>46072</v>
      </c>
      <c r="AJ465" s="62">
        <v>0.37849537037037034</v>
      </c>
      <c r="AK465" t="s">
        <v>348</v>
      </c>
      <c r="AL465" t="s">
        <v>313</v>
      </c>
      <c r="AM465" t="s">
        <v>313</v>
      </c>
      <c r="AN465" t="s">
        <v>313</v>
      </c>
      <c r="AO465" t="s">
        <v>45</v>
      </c>
      <c r="AP465" t="s">
        <v>313</v>
      </c>
      <c r="AQ465" t="s">
        <v>313</v>
      </c>
      <c r="AR465" s="32">
        <v>46071</v>
      </c>
      <c r="AS465">
        <v>30</v>
      </c>
      <c r="AT465" t="s">
        <v>313</v>
      </c>
      <c r="AU465" t="s">
        <v>28</v>
      </c>
      <c r="AV465" t="s">
        <v>313</v>
      </c>
      <c r="AW465" t="s">
        <v>313</v>
      </c>
      <c r="AX465">
        <v>1</v>
      </c>
    </row>
    <row r="466" spans="1:50" x14ac:dyDescent="0.3">
      <c r="A466" t="s">
        <v>40</v>
      </c>
      <c r="B466">
        <v>946</v>
      </c>
      <c r="D466">
        <v>3270</v>
      </c>
      <c r="E466" t="s">
        <v>4791</v>
      </c>
      <c r="F466" t="s">
        <v>313</v>
      </c>
      <c r="G466" t="s">
        <v>4373</v>
      </c>
      <c r="I466" t="s">
        <v>313</v>
      </c>
      <c r="J466" t="s">
        <v>4374</v>
      </c>
      <c r="K466" t="s">
        <v>4375</v>
      </c>
      <c r="L466" t="s">
        <v>313</v>
      </c>
      <c r="M466" t="s">
        <v>4376</v>
      </c>
      <c r="N466" t="s">
        <v>313</v>
      </c>
      <c r="O466" t="s">
        <v>313</v>
      </c>
      <c r="P466" t="s">
        <v>313</v>
      </c>
      <c r="Q466" t="s">
        <v>313</v>
      </c>
      <c r="R466" t="s">
        <v>313</v>
      </c>
      <c r="S466" t="s">
        <v>2025</v>
      </c>
      <c r="T466" t="s">
        <v>313</v>
      </c>
      <c r="U466" t="s">
        <v>313</v>
      </c>
      <c r="V466" t="s">
        <v>5590</v>
      </c>
      <c r="W466" t="s">
        <v>320</v>
      </c>
      <c r="X466" t="s">
        <v>437</v>
      </c>
      <c r="Y466" t="s">
        <v>313</v>
      </c>
      <c r="Z466" s="32">
        <v>46112</v>
      </c>
      <c r="AC466">
        <v>82</v>
      </c>
      <c r="AD466" t="s">
        <v>40</v>
      </c>
      <c r="AE466" s="32">
        <v>46071</v>
      </c>
      <c r="AF466" s="62">
        <v>0.36913194444444447</v>
      </c>
      <c r="AG466" t="s">
        <v>313</v>
      </c>
      <c r="AH466" t="s">
        <v>335</v>
      </c>
      <c r="AI466" s="32">
        <v>46153</v>
      </c>
      <c r="AJ466" s="62">
        <v>0.49629629629629629</v>
      </c>
      <c r="AK466" t="s">
        <v>6116</v>
      </c>
      <c r="AL466" t="s">
        <v>6305</v>
      </c>
      <c r="AM466" t="s">
        <v>313</v>
      </c>
      <c r="AN466" t="s">
        <v>313</v>
      </c>
      <c r="AO466" t="s">
        <v>40</v>
      </c>
      <c r="AP466" t="s">
        <v>313</v>
      </c>
      <c r="AQ466" t="s">
        <v>313</v>
      </c>
      <c r="AR466" s="32">
        <v>46093</v>
      </c>
      <c r="AS466">
        <v>30</v>
      </c>
      <c r="AT466" t="s">
        <v>313</v>
      </c>
      <c r="AU466" t="s">
        <v>2257</v>
      </c>
      <c r="AV466" t="s">
        <v>313</v>
      </c>
      <c r="AW466" t="s">
        <v>313</v>
      </c>
      <c r="AX466">
        <v>1</v>
      </c>
    </row>
    <row r="467" spans="1:50" x14ac:dyDescent="0.3">
      <c r="A467" t="s">
        <v>20</v>
      </c>
      <c r="B467">
        <v>948</v>
      </c>
      <c r="D467">
        <v>3278</v>
      </c>
      <c r="E467" t="s">
        <v>5627</v>
      </c>
      <c r="F467" t="s">
        <v>313</v>
      </c>
      <c r="G467" t="s">
        <v>4377</v>
      </c>
      <c r="I467" t="s">
        <v>313</v>
      </c>
      <c r="J467" t="s">
        <v>4378</v>
      </c>
      <c r="K467" t="s">
        <v>4379</v>
      </c>
      <c r="L467" t="s">
        <v>313</v>
      </c>
      <c r="M467" t="s">
        <v>4380</v>
      </c>
      <c r="N467" t="s">
        <v>313</v>
      </c>
      <c r="O467" t="s">
        <v>313</v>
      </c>
      <c r="P467" t="s">
        <v>313</v>
      </c>
      <c r="Q467" t="s">
        <v>313</v>
      </c>
      <c r="R467" t="s">
        <v>313</v>
      </c>
      <c r="S467" t="s">
        <v>2025</v>
      </c>
      <c r="T467" t="s">
        <v>313</v>
      </c>
      <c r="U467" t="s">
        <v>313</v>
      </c>
      <c r="V467" t="s">
        <v>5590</v>
      </c>
      <c r="W467" t="s">
        <v>320</v>
      </c>
      <c r="X467" t="s">
        <v>333</v>
      </c>
      <c r="Y467" t="s">
        <v>313</v>
      </c>
      <c r="Z467" s="32">
        <v>46081</v>
      </c>
      <c r="AA467">
        <v>16960</v>
      </c>
      <c r="AB467">
        <v>575</v>
      </c>
      <c r="AC467">
        <v>21</v>
      </c>
      <c r="AD467" t="s">
        <v>40</v>
      </c>
      <c r="AE467" s="32">
        <v>46072</v>
      </c>
      <c r="AF467" s="62">
        <v>0.34339120370370368</v>
      </c>
      <c r="AG467" t="s">
        <v>313</v>
      </c>
      <c r="AH467" t="s">
        <v>335</v>
      </c>
      <c r="AI467" s="32">
        <v>46093</v>
      </c>
      <c r="AJ467" s="62">
        <v>0.64043981481481482</v>
      </c>
      <c r="AK467" t="s">
        <v>474</v>
      </c>
      <c r="AL467" t="s">
        <v>5628</v>
      </c>
      <c r="AM467" t="s">
        <v>313</v>
      </c>
      <c r="AN467" t="s">
        <v>4494</v>
      </c>
      <c r="AO467" t="s">
        <v>20</v>
      </c>
      <c r="AP467" t="s">
        <v>4194</v>
      </c>
      <c r="AQ467" t="s">
        <v>313</v>
      </c>
      <c r="AR467" s="32">
        <v>46090</v>
      </c>
      <c r="AS467">
        <v>31</v>
      </c>
      <c r="AT467" t="s">
        <v>313</v>
      </c>
      <c r="AU467" t="s">
        <v>313</v>
      </c>
      <c r="AV467" t="s">
        <v>313</v>
      </c>
      <c r="AW467" t="s">
        <v>313</v>
      </c>
      <c r="AX467">
        <v>1</v>
      </c>
    </row>
    <row r="468" spans="1:50" x14ac:dyDescent="0.3">
      <c r="A468" t="s">
        <v>45</v>
      </c>
      <c r="B468">
        <v>949</v>
      </c>
      <c r="D468">
        <v>3279</v>
      </c>
      <c r="E468" t="s">
        <v>313</v>
      </c>
      <c r="F468" t="s">
        <v>313</v>
      </c>
      <c r="G468" t="s">
        <v>2146</v>
      </c>
      <c r="I468" t="s">
        <v>313</v>
      </c>
      <c r="J468" t="s">
        <v>2147</v>
      </c>
      <c r="K468" t="s">
        <v>5629</v>
      </c>
      <c r="L468" t="s">
        <v>313</v>
      </c>
      <c r="M468" t="s">
        <v>4382</v>
      </c>
      <c r="N468" t="s">
        <v>313</v>
      </c>
      <c r="O468" t="s">
        <v>313</v>
      </c>
      <c r="P468" t="s">
        <v>313</v>
      </c>
      <c r="Q468" t="s">
        <v>313</v>
      </c>
      <c r="R468" t="s">
        <v>4383</v>
      </c>
      <c r="S468" t="s">
        <v>728</v>
      </c>
      <c r="T468" t="s">
        <v>313</v>
      </c>
      <c r="U468" t="s">
        <v>313</v>
      </c>
      <c r="V468" t="s">
        <v>5574</v>
      </c>
      <c r="W468" t="s">
        <v>320</v>
      </c>
      <c r="X468" t="s">
        <v>321</v>
      </c>
      <c r="Y468" t="s">
        <v>313</v>
      </c>
      <c r="Z468" s="32">
        <v>46081</v>
      </c>
      <c r="AC468">
        <v>4</v>
      </c>
      <c r="AD468" t="s">
        <v>40</v>
      </c>
      <c r="AE468" s="32">
        <v>46072</v>
      </c>
      <c r="AF468" s="62">
        <v>0.3442013888888889</v>
      </c>
      <c r="AG468" t="s">
        <v>313</v>
      </c>
      <c r="AH468" t="s">
        <v>335</v>
      </c>
      <c r="AI468" s="32">
        <v>46076</v>
      </c>
      <c r="AJ468" s="62">
        <v>0.67480324074074072</v>
      </c>
      <c r="AK468" t="s">
        <v>6118</v>
      </c>
      <c r="AL468" t="s">
        <v>313</v>
      </c>
      <c r="AM468" t="s">
        <v>313</v>
      </c>
      <c r="AN468" t="s">
        <v>313</v>
      </c>
      <c r="AO468" t="s">
        <v>45</v>
      </c>
      <c r="AP468" t="s">
        <v>313</v>
      </c>
      <c r="AQ468" t="s">
        <v>313</v>
      </c>
      <c r="AR468" s="32"/>
      <c r="AS468">
        <v>30</v>
      </c>
      <c r="AT468" t="s">
        <v>313</v>
      </c>
      <c r="AU468" t="s">
        <v>313</v>
      </c>
      <c r="AV468" t="s">
        <v>313</v>
      </c>
      <c r="AW468" t="s">
        <v>313</v>
      </c>
      <c r="AX468">
        <v>1</v>
      </c>
    </row>
    <row r="469" spans="1:50" x14ac:dyDescent="0.3">
      <c r="A469" t="s">
        <v>45</v>
      </c>
      <c r="B469">
        <v>950</v>
      </c>
      <c r="D469">
        <v>3280</v>
      </c>
      <c r="E469" t="s">
        <v>4481</v>
      </c>
      <c r="F469" t="s">
        <v>313</v>
      </c>
      <c r="G469" t="s">
        <v>4384</v>
      </c>
      <c r="H469">
        <v>3459449000100</v>
      </c>
      <c r="I469" t="s">
        <v>313</v>
      </c>
      <c r="J469" t="s">
        <v>4385</v>
      </c>
      <c r="K469" t="s">
        <v>4386</v>
      </c>
      <c r="L469" t="s">
        <v>313</v>
      </c>
      <c r="M469" t="s">
        <v>4387</v>
      </c>
      <c r="N469" t="s">
        <v>313</v>
      </c>
      <c r="O469" t="s">
        <v>313</v>
      </c>
      <c r="P469" t="s">
        <v>313</v>
      </c>
      <c r="Q469" t="s">
        <v>313</v>
      </c>
      <c r="R469" t="s">
        <v>313</v>
      </c>
      <c r="S469" t="s">
        <v>2025</v>
      </c>
      <c r="T469" t="s">
        <v>313</v>
      </c>
      <c r="U469" t="s">
        <v>313</v>
      </c>
      <c r="V469" t="s">
        <v>5590</v>
      </c>
      <c r="W469" t="s">
        <v>320</v>
      </c>
      <c r="X469" t="s">
        <v>397</v>
      </c>
      <c r="Y469" t="s">
        <v>313</v>
      </c>
      <c r="Z469" s="32">
        <v>46142</v>
      </c>
      <c r="AC469">
        <v>22</v>
      </c>
      <c r="AD469" t="s">
        <v>40</v>
      </c>
      <c r="AE469" s="32">
        <v>46072</v>
      </c>
      <c r="AF469" s="62">
        <v>0.34534722222222225</v>
      </c>
      <c r="AG469" t="s">
        <v>313</v>
      </c>
      <c r="AH469" t="s">
        <v>335</v>
      </c>
      <c r="AI469" s="32">
        <v>46094</v>
      </c>
      <c r="AJ469" s="62">
        <v>0.44105324074074076</v>
      </c>
      <c r="AK469" t="s">
        <v>398</v>
      </c>
      <c r="AL469" t="s">
        <v>313</v>
      </c>
      <c r="AM469" t="s">
        <v>313</v>
      </c>
      <c r="AN469" t="s">
        <v>313</v>
      </c>
      <c r="AO469" t="s">
        <v>45</v>
      </c>
      <c r="AP469" t="s">
        <v>313</v>
      </c>
      <c r="AQ469" t="s">
        <v>313</v>
      </c>
      <c r="AR469" s="32">
        <v>46094</v>
      </c>
      <c r="AS469">
        <v>31</v>
      </c>
      <c r="AT469" t="s">
        <v>313</v>
      </c>
      <c r="AU469" t="s">
        <v>4523</v>
      </c>
      <c r="AV469" t="s">
        <v>313</v>
      </c>
      <c r="AW469" t="s">
        <v>313</v>
      </c>
      <c r="AX469">
        <v>1</v>
      </c>
    </row>
    <row r="470" spans="1:50" x14ac:dyDescent="0.3">
      <c r="A470" t="s">
        <v>20</v>
      </c>
      <c r="B470">
        <v>951</v>
      </c>
      <c r="D470">
        <v>3282</v>
      </c>
      <c r="E470" t="s">
        <v>4482</v>
      </c>
      <c r="F470" t="s">
        <v>313</v>
      </c>
      <c r="G470" t="s">
        <v>4388</v>
      </c>
      <c r="I470" t="s">
        <v>313</v>
      </c>
      <c r="J470" t="s">
        <v>4389</v>
      </c>
      <c r="K470" t="s">
        <v>4390</v>
      </c>
      <c r="L470" t="s">
        <v>313</v>
      </c>
      <c r="M470" t="s">
        <v>4391</v>
      </c>
      <c r="N470" t="s">
        <v>313</v>
      </c>
      <c r="O470" t="s">
        <v>313</v>
      </c>
      <c r="P470" t="s">
        <v>313</v>
      </c>
      <c r="Q470" t="s">
        <v>313</v>
      </c>
      <c r="R470" t="s">
        <v>313</v>
      </c>
      <c r="S470" t="s">
        <v>2025</v>
      </c>
      <c r="T470" t="s">
        <v>313</v>
      </c>
      <c r="U470" t="s">
        <v>313</v>
      </c>
      <c r="V470" t="s">
        <v>5574</v>
      </c>
      <c r="W470" t="s">
        <v>320</v>
      </c>
      <c r="X470" t="s">
        <v>437</v>
      </c>
      <c r="Y470" t="s">
        <v>313</v>
      </c>
      <c r="Z470" s="32">
        <v>46072</v>
      </c>
      <c r="AC470">
        <v>7</v>
      </c>
      <c r="AD470" t="s">
        <v>40</v>
      </c>
      <c r="AE470" s="32">
        <v>46072</v>
      </c>
      <c r="AF470" s="62">
        <v>0.3463310185185185</v>
      </c>
      <c r="AG470" t="s">
        <v>313</v>
      </c>
      <c r="AH470" t="s">
        <v>335</v>
      </c>
      <c r="AI470" s="32">
        <v>46079</v>
      </c>
      <c r="AJ470" s="62">
        <v>0.96490740740740744</v>
      </c>
      <c r="AK470" t="s">
        <v>6118</v>
      </c>
      <c r="AL470" t="s">
        <v>313</v>
      </c>
      <c r="AM470" t="s">
        <v>313</v>
      </c>
      <c r="AN470" t="s">
        <v>313</v>
      </c>
      <c r="AO470" t="s">
        <v>20</v>
      </c>
      <c r="AP470" t="s">
        <v>313</v>
      </c>
      <c r="AQ470" t="s">
        <v>313</v>
      </c>
      <c r="AR470" s="32"/>
      <c r="AS470">
        <v>30</v>
      </c>
      <c r="AT470" t="s">
        <v>313</v>
      </c>
      <c r="AU470" t="s">
        <v>313</v>
      </c>
      <c r="AV470" t="s">
        <v>313</v>
      </c>
      <c r="AW470" t="s">
        <v>313</v>
      </c>
      <c r="AX470">
        <v>1</v>
      </c>
    </row>
    <row r="471" spans="1:50" x14ac:dyDescent="0.3">
      <c r="A471" t="s">
        <v>40</v>
      </c>
      <c r="B471">
        <v>952</v>
      </c>
      <c r="D471">
        <v>3283</v>
      </c>
      <c r="E471" t="s">
        <v>5017</v>
      </c>
      <c r="F471" t="s">
        <v>313</v>
      </c>
      <c r="G471" t="s">
        <v>4392</v>
      </c>
      <c r="I471" t="s">
        <v>313</v>
      </c>
      <c r="J471" t="s">
        <v>5630</v>
      </c>
      <c r="K471" t="s">
        <v>4394</v>
      </c>
      <c r="L471" t="s">
        <v>313</v>
      </c>
      <c r="M471" t="s">
        <v>4395</v>
      </c>
      <c r="N471" t="s">
        <v>313</v>
      </c>
      <c r="O471" t="s">
        <v>313</v>
      </c>
      <c r="P471" t="s">
        <v>313</v>
      </c>
      <c r="Q471" t="s">
        <v>313</v>
      </c>
      <c r="R471" t="s">
        <v>313</v>
      </c>
      <c r="S471" t="s">
        <v>2025</v>
      </c>
      <c r="T471" t="s">
        <v>313</v>
      </c>
      <c r="U471" t="s">
        <v>313</v>
      </c>
      <c r="V471" t="s">
        <v>5590</v>
      </c>
      <c r="W471" t="s">
        <v>320</v>
      </c>
      <c r="X471" t="s">
        <v>347</v>
      </c>
      <c r="Y471" t="s">
        <v>313</v>
      </c>
      <c r="Z471" s="32">
        <v>46112</v>
      </c>
      <c r="AA471">
        <v>862043</v>
      </c>
      <c r="AB471">
        <v>34937</v>
      </c>
      <c r="AC471">
        <v>40</v>
      </c>
      <c r="AD471" t="s">
        <v>40</v>
      </c>
      <c r="AE471" s="32">
        <v>46072</v>
      </c>
      <c r="AF471" s="62">
        <v>0.34706018518518517</v>
      </c>
      <c r="AG471" t="s">
        <v>313</v>
      </c>
      <c r="AH471" t="s">
        <v>335</v>
      </c>
      <c r="AI471" s="32">
        <v>46112</v>
      </c>
      <c r="AJ471" s="62">
        <v>0.68877314814814816</v>
      </c>
      <c r="AK471" t="s">
        <v>6115</v>
      </c>
      <c r="AL471" t="s">
        <v>313</v>
      </c>
      <c r="AM471" t="s">
        <v>313</v>
      </c>
      <c r="AN471" t="s">
        <v>4819</v>
      </c>
      <c r="AO471" t="s">
        <v>40</v>
      </c>
      <c r="AP471" t="s">
        <v>313</v>
      </c>
      <c r="AQ471" t="s">
        <v>313</v>
      </c>
      <c r="AR471" s="32">
        <v>46101</v>
      </c>
      <c r="AS471">
        <v>30</v>
      </c>
      <c r="AT471" t="s">
        <v>313</v>
      </c>
      <c r="AU471" t="s">
        <v>2257</v>
      </c>
      <c r="AV471" t="s">
        <v>313</v>
      </c>
      <c r="AW471" t="s">
        <v>313</v>
      </c>
      <c r="AX471">
        <v>1</v>
      </c>
    </row>
    <row r="472" spans="1:50" x14ac:dyDescent="0.3">
      <c r="A472" t="s">
        <v>40</v>
      </c>
      <c r="B472">
        <v>953</v>
      </c>
      <c r="D472">
        <v>3284</v>
      </c>
      <c r="E472" t="s">
        <v>4669</v>
      </c>
      <c r="F472" t="s">
        <v>313</v>
      </c>
      <c r="G472" t="s">
        <v>4396</v>
      </c>
      <c r="I472" t="s">
        <v>313</v>
      </c>
      <c r="J472" t="s">
        <v>4397</v>
      </c>
      <c r="K472" t="s">
        <v>4398</v>
      </c>
      <c r="L472" t="s">
        <v>313</v>
      </c>
      <c r="M472" t="s">
        <v>4399</v>
      </c>
      <c r="N472" t="s">
        <v>313</v>
      </c>
      <c r="O472" t="s">
        <v>313</v>
      </c>
      <c r="P472" t="s">
        <v>313</v>
      </c>
      <c r="Q472" t="s">
        <v>313</v>
      </c>
      <c r="R472" t="s">
        <v>313</v>
      </c>
      <c r="S472" t="s">
        <v>2025</v>
      </c>
      <c r="T472" t="s">
        <v>313</v>
      </c>
      <c r="U472" t="s">
        <v>313</v>
      </c>
      <c r="V472" t="s">
        <v>5574</v>
      </c>
      <c r="W472" t="s">
        <v>320</v>
      </c>
      <c r="X472" t="s">
        <v>437</v>
      </c>
      <c r="Y472" t="s">
        <v>313</v>
      </c>
      <c r="Z472" s="32">
        <v>46081</v>
      </c>
      <c r="AC472">
        <v>12</v>
      </c>
      <c r="AD472" t="s">
        <v>40</v>
      </c>
      <c r="AE472" s="32">
        <v>46072</v>
      </c>
      <c r="AF472" s="62">
        <v>0.34765046296296298</v>
      </c>
      <c r="AG472" t="s">
        <v>313</v>
      </c>
      <c r="AH472" t="s">
        <v>335</v>
      </c>
      <c r="AI472" s="32">
        <v>46084</v>
      </c>
      <c r="AJ472" s="62">
        <v>0.8923726851851852</v>
      </c>
      <c r="AK472" t="s">
        <v>6118</v>
      </c>
      <c r="AL472" t="s">
        <v>313</v>
      </c>
      <c r="AM472" t="s">
        <v>313</v>
      </c>
      <c r="AN472" t="s">
        <v>313</v>
      </c>
      <c r="AO472" t="s">
        <v>40</v>
      </c>
      <c r="AP472" t="s">
        <v>313</v>
      </c>
      <c r="AQ472" t="s">
        <v>313</v>
      </c>
      <c r="AR472" s="32"/>
      <c r="AS472">
        <v>32</v>
      </c>
      <c r="AT472" t="s">
        <v>313</v>
      </c>
      <c r="AU472" t="s">
        <v>313</v>
      </c>
      <c r="AV472" t="s">
        <v>313</v>
      </c>
      <c r="AW472" t="s">
        <v>313</v>
      </c>
      <c r="AX472">
        <v>1</v>
      </c>
    </row>
    <row r="473" spans="1:50" x14ac:dyDescent="0.3">
      <c r="A473" t="s">
        <v>45</v>
      </c>
      <c r="B473">
        <v>956</v>
      </c>
      <c r="D473">
        <v>3286</v>
      </c>
      <c r="E473" t="s">
        <v>4524</v>
      </c>
      <c r="F473" t="s">
        <v>313</v>
      </c>
      <c r="G473" t="s">
        <v>4525</v>
      </c>
      <c r="I473" t="s">
        <v>313</v>
      </c>
      <c r="J473" t="s">
        <v>4526</v>
      </c>
      <c r="K473" t="s">
        <v>5631</v>
      </c>
      <c r="L473" t="s">
        <v>313</v>
      </c>
      <c r="M473" t="s">
        <v>4527</v>
      </c>
      <c r="N473" t="s">
        <v>313</v>
      </c>
      <c r="O473" t="s">
        <v>313</v>
      </c>
      <c r="P473" t="s">
        <v>313</v>
      </c>
      <c r="Q473" t="s">
        <v>313</v>
      </c>
      <c r="R473" t="s">
        <v>313</v>
      </c>
      <c r="S473" t="s">
        <v>2025</v>
      </c>
      <c r="T473" t="s">
        <v>313</v>
      </c>
      <c r="U473" t="s">
        <v>313</v>
      </c>
      <c r="V473" t="s">
        <v>5574</v>
      </c>
      <c r="W473" t="s">
        <v>320</v>
      </c>
      <c r="X473" t="s">
        <v>321</v>
      </c>
      <c r="Y473" t="s">
        <v>313</v>
      </c>
      <c r="Z473" s="32">
        <v>46081</v>
      </c>
      <c r="AC473">
        <v>3</v>
      </c>
      <c r="AD473" t="s">
        <v>40</v>
      </c>
      <c r="AE473" s="32">
        <v>46073</v>
      </c>
      <c r="AF473" s="62">
        <v>0.57908564814814811</v>
      </c>
      <c r="AG473" t="s">
        <v>313</v>
      </c>
      <c r="AH473" t="s">
        <v>335</v>
      </c>
      <c r="AI473" s="32">
        <v>46076</v>
      </c>
      <c r="AJ473" s="62">
        <v>0.67215277777777782</v>
      </c>
      <c r="AK473" t="s">
        <v>6118</v>
      </c>
      <c r="AL473" t="s">
        <v>313</v>
      </c>
      <c r="AM473" t="s">
        <v>313</v>
      </c>
      <c r="AN473" t="s">
        <v>313</v>
      </c>
      <c r="AO473" t="s">
        <v>45</v>
      </c>
      <c r="AP473" t="s">
        <v>313</v>
      </c>
      <c r="AQ473" t="s">
        <v>313</v>
      </c>
      <c r="AR473" s="32">
        <v>46076</v>
      </c>
      <c r="AS473">
        <v>30</v>
      </c>
      <c r="AT473" t="s">
        <v>313</v>
      </c>
      <c r="AU473" t="s">
        <v>313</v>
      </c>
      <c r="AV473" t="s">
        <v>313</v>
      </c>
      <c r="AW473" t="s">
        <v>313</v>
      </c>
      <c r="AX473">
        <v>1</v>
      </c>
    </row>
    <row r="474" spans="1:50" x14ac:dyDescent="0.3">
      <c r="A474" t="s">
        <v>45</v>
      </c>
      <c r="B474">
        <v>959</v>
      </c>
      <c r="D474">
        <v>3298</v>
      </c>
      <c r="E474" t="s">
        <v>4966</v>
      </c>
      <c r="F474" t="s">
        <v>313</v>
      </c>
      <c r="G474" t="s">
        <v>4528</v>
      </c>
      <c r="I474" t="s">
        <v>313</v>
      </c>
      <c r="J474" t="s">
        <v>4529</v>
      </c>
      <c r="K474" t="s">
        <v>5632</v>
      </c>
      <c r="L474" t="s">
        <v>313</v>
      </c>
      <c r="M474" t="s">
        <v>4530</v>
      </c>
      <c r="N474" t="s">
        <v>313</v>
      </c>
      <c r="O474" t="s">
        <v>313</v>
      </c>
      <c r="P474" t="s">
        <v>313</v>
      </c>
      <c r="Q474" t="s">
        <v>313</v>
      </c>
      <c r="R474" t="s">
        <v>313</v>
      </c>
      <c r="S474" t="s">
        <v>313</v>
      </c>
      <c r="T474" t="s">
        <v>313</v>
      </c>
      <c r="U474" t="s">
        <v>313</v>
      </c>
      <c r="V474" t="s">
        <v>313</v>
      </c>
      <c r="W474" t="s">
        <v>320</v>
      </c>
      <c r="X474" t="s">
        <v>347</v>
      </c>
      <c r="Y474" t="s">
        <v>313</v>
      </c>
      <c r="Z474" s="32">
        <v>46173</v>
      </c>
      <c r="AA474">
        <v>963186</v>
      </c>
      <c r="AB474">
        <v>62062</v>
      </c>
      <c r="AC474">
        <v>79</v>
      </c>
      <c r="AD474" t="s">
        <v>45</v>
      </c>
      <c r="AE474" s="32">
        <v>46076</v>
      </c>
      <c r="AF474" s="62">
        <v>0.49402777777777779</v>
      </c>
      <c r="AG474" t="s">
        <v>313</v>
      </c>
      <c r="AH474" t="s">
        <v>335</v>
      </c>
      <c r="AI474" s="32">
        <v>46155</v>
      </c>
      <c r="AJ474" s="62">
        <v>0.44644675925925925</v>
      </c>
      <c r="AK474" t="s">
        <v>6114</v>
      </c>
      <c r="AL474" t="s">
        <v>313</v>
      </c>
      <c r="AM474" t="s">
        <v>313</v>
      </c>
      <c r="AN474" t="s">
        <v>4503</v>
      </c>
      <c r="AO474" t="s">
        <v>45</v>
      </c>
      <c r="AP474" t="s">
        <v>4503</v>
      </c>
      <c r="AQ474" t="s">
        <v>313</v>
      </c>
      <c r="AR474" s="32">
        <v>46155</v>
      </c>
      <c r="AS474">
        <v>30</v>
      </c>
      <c r="AT474" t="s">
        <v>313</v>
      </c>
      <c r="AU474" t="s">
        <v>28</v>
      </c>
      <c r="AV474" t="s">
        <v>313</v>
      </c>
      <c r="AW474" t="s">
        <v>313</v>
      </c>
      <c r="AX474">
        <v>1</v>
      </c>
    </row>
    <row r="475" spans="1:50" x14ac:dyDescent="0.3">
      <c r="A475" t="s">
        <v>45</v>
      </c>
      <c r="B475">
        <v>960</v>
      </c>
      <c r="D475">
        <v>3299</v>
      </c>
      <c r="E475" t="s">
        <v>5633</v>
      </c>
      <c r="F475" t="s">
        <v>313</v>
      </c>
      <c r="G475" t="s">
        <v>4531</v>
      </c>
      <c r="I475" t="s">
        <v>313</v>
      </c>
      <c r="J475" t="s">
        <v>2109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46142</v>
      </c>
      <c r="AA475">
        <v>27150</v>
      </c>
      <c r="AB475">
        <v>3450</v>
      </c>
      <c r="AC475">
        <v>79</v>
      </c>
      <c r="AD475" t="s">
        <v>45</v>
      </c>
      <c r="AE475" s="32">
        <v>46076</v>
      </c>
      <c r="AF475" s="62">
        <v>0.50876157407407407</v>
      </c>
      <c r="AG475" t="s">
        <v>313</v>
      </c>
      <c r="AH475" t="s">
        <v>335</v>
      </c>
      <c r="AI475" s="32">
        <v>46155</v>
      </c>
      <c r="AJ475" s="62">
        <v>0.45373842592592595</v>
      </c>
      <c r="AK475" t="s">
        <v>398</v>
      </c>
      <c r="AL475" t="s">
        <v>313</v>
      </c>
      <c r="AM475" t="s">
        <v>313</v>
      </c>
      <c r="AN475" t="s">
        <v>4503</v>
      </c>
      <c r="AO475" t="s">
        <v>45</v>
      </c>
      <c r="AP475" t="s">
        <v>4503</v>
      </c>
      <c r="AQ475" t="s">
        <v>313</v>
      </c>
      <c r="AR475" s="32">
        <v>46155</v>
      </c>
      <c r="AS475">
        <v>30</v>
      </c>
      <c r="AT475" t="s">
        <v>313</v>
      </c>
      <c r="AU475" t="s">
        <v>30</v>
      </c>
      <c r="AV475" t="s">
        <v>313</v>
      </c>
      <c r="AW475" t="s">
        <v>313</v>
      </c>
      <c r="AX475">
        <v>1</v>
      </c>
    </row>
    <row r="476" spans="1:50" x14ac:dyDescent="0.3">
      <c r="A476" t="s">
        <v>20</v>
      </c>
      <c r="B476">
        <v>961</v>
      </c>
      <c r="D476">
        <v>3287</v>
      </c>
      <c r="E476" t="s">
        <v>4533</v>
      </c>
      <c r="F476" t="s">
        <v>313</v>
      </c>
      <c r="G476" t="s">
        <v>4534</v>
      </c>
      <c r="H476">
        <v>56556830000154</v>
      </c>
      <c r="I476" t="s">
        <v>313</v>
      </c>
      <c r="J476" t="s">
        <v>4535</v>
      </c>
      <c r="K476" t="s">
        <v>5634</v>
      </c>
      <c r="L476" t="s">
        <v>313</v>
      </c>
      <c r="M476" t="s">
        <v>4536</v>
      </c>
      <c r="N476" t="s">
        <v>313</v>
      </c>
      <c r="O476" t="s">
        <v>313</v>
      </c>
      <c r="P476" t="s">
        <v>313</v>
      </c>
      <c r="Q476" t="s">
        <v>313</v>
      </c>
      <c r="R476" t="s">
        <v>313</v>
      </c>
      <c r="S476" t="s">
        <v>2025</v>
      </c>
      <c r="T476" t="s">
        <v>313</v>
      </c>
      <c r="U476" t="s">
        <v>313</v>
      </c>
      <c r="V476" t="s">
        <v>5574</v>
      </c>
      <c r="W476" t="s">
        <v>320</v>
      </c>
      <c r="X476" t="s">
        <v>437</v>
      </c>
      <c r="Y476" t="s">
        <v>313</v>
      </c>
      <c r="Z476" s="32">
        <v>46081</v>
      </c>
      <c r="AC476">
        <v>2</v>
      </c>
      <c r="AD476" t="s">
        <v>40</v>
      </c>
      <c r="AE476" s="32">
        <v>46077</v>
      </c>
      <c r="AF476" s="62">
        <v>0.40216435185185184</v>
      </c>
      <c r="AG476" t="s">
        <v>313</v>
      </c>
      <c r="AH476" t="s">
        <v>335</v>
      </c>
      <c r="AI476" s="32">
        <v>46079</v>
      </c>
      <c r="AJ476" s="62">
        <v>0.96589120370370374</v>
      </c>
      <c r="AK476" t="s">
        <v>6118</v>
      </c>
      <c r="AL476" t="s">
        <v>313</v>
      </c>
      <c r="AM476" t="s">
        <v>313</v>
      </c>
      <c r="AN476" t="s">
        <v>313</v>
      </c>
      <c r="AO476" t="s">
        <v>20</v>
      </c>
      <c r="AP476" t="s">
        <v>313</v>
      </c>
      <c r="AQ476" t="s">
        <v>313</v>
      </c>
      <c r="AR476" s="32">
        <v>46078</v>
      </c>
      <c r="AS476">
        <v>30</v>
      </c>
      <c r="AT476" t="s">
        <v>313</v>
      </c>
      <c r="AU476" t="s">
        <v>313</v>
      </c>
      <c r="AV476" t="s">
        <v>313</v>
      </c>
      <c r="AW476" t="s">
        <v>313</v>
      </c>
      <c r="AX476">
        <v>1</v>
      </c>
    </row>
    <row r="477" spans="1:50" x14ac:dyDescent="0.3">
      <c r="A477" t="s">
        <v>45</v>
      </c>
      <c r="B477">
        <v>962</v>
      </c>
      <c r="D477">
        <v>3290</v>
      </c>
      <c r="E477" t="s">
        <v>4583</v>
      </c>
      <c r="F477" t="s">
        <v>313</v>
      </c>
      <c r="G477" t="s">
        <v>4537</v>
      </c>
      <c r="I477" t="s">
        <v>313</v>
      </c>
      <c r="J477" t="s">
        <v>463</v>
      </c>
      <c r="K477" t="s">
        <v>5635</v>
      </c>
      <c r="L477" t="s">
        <v>313</v>
      </c>
      <c r="M477" t="s">
        <v>4538</v>
      </c>
      <c r="N477" t="s">
        <v>313</v>
      </c>
      <c r="O477" t="s">
        <v>313</v>
      </c>
      <c r="P477" t="s">
        <v>313</v>
      </c>
      <c r="Q477" t="s">
        <v>313</v>
      </c>
      <c r="R477" t="s">
        <v>313</v>
      </c>
      <c r="S477" t="s">
        <v>2025</v>
      </c>
      <c r="T477" t="s">
        <v>313</v>
      </c>
      <c r="U477" t="s">
        <v>313</v>
      </c>
      <c r="V477" t="s">
        <v>5590</v>
      </c>
      <c r="W477" t="s">
        <v>320</v>
      </c>
      <c r="X477" t="s">
        <v>321</v>
      </c>
      <c r="Y477" t="s">
        <v>313</v>
      </c>
      <c r="Z477" s="32">
        <v>46081</v>
      </c>
      <c r="AC477">
        <v>74</v>
      </c>
      <c r="AD477" t="s">
        <v>40</v>
      </c>
      <c r="AE477" s="32">
        <v>46077</v>
      </c>
      <c r="AF477" s="62">
        <v>0.40444444444444444</v>
      </c>
      <c r="AG477" t="s">
        <v>313</v>
      </c>
      <c r="AH477" t="s">
        <v>335</v>
      </c>
      <c r="AI477" s="32">
        <v>46151</v>
      </c>
      <c r="AJ477" s="62">
        <v>0.3674189814814815</v>
      </c>
      <c r="AK477" t="s">
        <v>6117</v>
      </c>
      <c r="AL477" t="s">
        <v>313</v>
      </c>
      <c r="AM477" t="s">
        <v>313</v>
      </c>
      <c r="AN477" t="s">
        <v>313</v>
      </c>
      <c r="AO477" t="s">
        <v>45</v>
      </c>
      <c r="AP477" t="s">
        <v>313</v>
      </c>
      <c r="AQ477" t="s">
        <v>313</v>
      </c>
      <c r="AR477" s="32">
        <v>46079</v>
      </c>
      <c r="AS477">
        <v>30</v>
      </c>
      <c r="AT477" t="s">
        <v>313</v>
      </c>
      <c r="AU477" t="s">
        <v>313</v>
      </c>
      <c r="AV477" t="s">
        <v>313</v>
      </c>
      <c r="AW477" t="s">
        <v>313</v>
      </c>
      <c r="AX477">
        <v>1</v>
      </c>
    </row>
    <row r="478" spans="1:50" x14ac:dyDescent="0.3">
      <c r="A478" t="s">
        <v>40</v>
      </c>
      <c r="B478">
        <v>963</v>
      </c>
      <c r="D478">
        <v>3293</v>
      </c>
      <c r="E478" t="s">
        <v>4584</v>
      </c>
      <c r="F478" t="s">
        <v>313</v>
      </c>
      <c r="G478" t="s">
        <v>4539</v>
      </c>
      <c r="I478" t="s">
        <v>313</v>
      </c>
      <c r="J478" t="s">
        <v>4585</v>
      </c>
      <c r="K478" t="s">
        <v>5636</v>
      </c>
      <c r="L478" t="s">
        <v>313</v>
      </c>
      <c r="M478" t="s">
        <v>4540</v>
      </c>
      <c r="N478" t="s">
        <v>313</v>
      </c>
      <c r="O478" t="s">
        <v>313</v>
      </c>
      <c r="P478" t="s">
        <v>313</v>
      </c>
      <c r="Q478" t="s">
        <v>313</v>
      </c>
      <c r="R478" t="s">
        <v>313</v>
      </c>
      <c r="S478" t="s">
        <v>2025</v>
      </c>
      <c r="T478" t="s">
        <v>313</v>
      </c>
      <c r="U478" t="s">
        <v>313</v>
      </c>
      <c r="V478" t="s">
        <v>5574</v>
      </c>
      <c r="W478" t="s">
        <v>320</v>
      </c>
      <c r="X478" t="s">
        <v>321</v>
      </c>
      <c r="Y478" t="s">
        <v>313</v>
      </c>
      <c r="Z478" s="32">
        <v>46081</v>
      </c>
      <c r="AC478">
        <v>2</v>
      </c>
      <c r="AD478" t="s">
        <v>40</v>
      </c>
      <c r="AE478" s="32">
        <v>46077</v>
      </c>
      <c r="AF478" s="62">
        <v>0.40696759259259258</v>
      </c>
      <c r="AG478" t="s">
        <v>313</v>
      </c>
      <c r="AH478" t="s">
        <v>335</v>
      </c>
      <c r="AI478" s="32">
        <v>46079</v>
      </c>
      <c r="AJ478" s="62">
        <v>0.72960648148148144</v>
      </c>
      <c r="AK478" t="s">
        <v>6118</v>
      </c>
      <c r="AL478" t="s">
        <v>4584</v>
      </c>
      <c r="AM478" t="s">
        <v>313</v>
      </c>
      <c r="AN478" t="s">
        <v>313</v>
      </c>
      <c r="AO478" t="s">
        <v>40</v>
      </c>
      <c r="AP478" t="s">
        <v>313</v>
      </c>
      <c r="AQ478" t="s">
        <v>313</v>
      </c>
      <c r="AR478" s="32"/>
      <c r="AS478">
        <v>30</v>
      </c>
      <c r="AT478" t="s">
        <v>313</v>
      </c>
      <c r="AU478" t="s">
        <v>36</v>
      </c>
      <c r="AV478" t="s">
        <v>313</v>
      </c>
      <c r="AW478" t="s">
        <v>313</v>
      </c>
      <c r="AX478">
        <v>1</v>
      </c>
    </row>
    <row r="479" spans="1:50" x14ac:dyDescent="0.3">
      <c r="A479" t="s">
        <v>40</v>
      </c>
      <c r="B479">
        <v>964</v>
      </c>
      <c r="D479">
        <v>3294</v>
      </c>
      <c r="E479" t="s">
        <v>4794</v>
      </c>
      <c r="F479" t="s">
        <v>313</v>
      </c>
      <c r="G479" t="s">
        <v>4541</v>
      </c>
      <c r="I479" t="s">
        <v>313</v>
      </c>
      <c r="J479" t="s">
        <v>2655</v>
      </c>
      <c r="K479" t="s">
        <v>4542</v>
      </c>
      <c r="L479" t="s">
        <v>313</v>
      </c>
      <c r="M479" t="s">
        <v>4543</v>
      </c>
      <c r="N479" t="s">
        <v>313</v>
      </c>
      <c r="O479" t="s">
        <v>313</v>
      </c>
      <c r="P479" t="s">
        <v>313</v>
      </c>
      <c r="Q479" t="s">
        <v>1057</v>
      </c>
      <c r="R479" t="s">
        <v>313</v>
      </c>
      <c r="S479" t="s">
        <v>354</v>
      </c>
      <c r="T479" t="s">
        <v>313</v>
      </c>
      <c r="U479" t="s">
        <v>313</v>
      </c>
      <c r="V479" t="s">
        <v>5637</v>
      </c>
      <c r="W479" t="s">
        <v>320</v>
      </c>
      <c r="X479" t="s">
        <v>437</v>
      </c>
      <c r="Y479" t="s">
        <v>313</v>
      </c>
      <c r="Z479" s="32">
        <v>46081</v>
      </c>
      <c r="AC479">
        <v>16</v>
      </c>
      <c r="AD479" t="s">
        <v>40</v>
      </c>
      <c r="AE479" s="32">
        <v>46077</v>
      </c>
      <c r="AF479" s="62">
        <v>0.4085300925925926</v>
      </c>
      <c r="AG479" t="s">
        <v>313</v>
      </c>
      <c r="AH479" t="s">
        <v>335</v>
      </c>
      <c r="AI479" s="32">
        <v>46093</v>
      </c>
      <c r="AJ479" s="62">
        <v>0.72965277777777782</v>
      </c>
      <c r="AK479" t="s">
        <v>6118</v>
      </c>
      <c r="AL479" t="s">
        <v>313</v>
      </c>
      <c r="AM479" t="s">
        <v>313</v>
      </c>
      <c r="AN479" t="s">
        <v>313</v>
      </c>
      <c r="AO479" t="s">
        <v>40</v>
      </c>
      <c r="AP479" t="s">
        <v>4574</v>
      </c>
      <c r="AQ479" t="s">
        <v>313</v>
      </c>
      <c r="AR479" s="32">
        <v>46093</v>
      </c>
      <c r="AS479">
        <v>30</v>
      </c>
      <c r="AT479" t="s">
        <v>313</v>
      </c>
      <c r="AU479" t="s">
        <v>313</v>
      </c>
      <c r="AV479" t="s">
        <v>313</v>
      </c>
      <c r="AW479" t="s">
        <v>313</v>
      </c>
      <c r="AX479">
        <v>1</v>
      </c>
    </row>
    <row r="480" spans="1:50" x14ac:dyDescent="0.3">
      <c r="A480" t="s">
        <v>20</v>
      </c>
      <c r="B480">
        <v>965</v>
      </c>
      <c r="D480">
        <v>3295</v>
      </c>
      <c r="E480" t="s">
        <v>5638</v>
      </c>
      <c r="F480" t="s">
        <v>313</v>
      </c>
      <c r="G480" t="s">
        <v>4545</v>
      </c>
      <c r="I480" t="s">
        <v>313</v>
      </c>
      <c r="J480" t="s">
        <v>4546</v>
      </c>
      <c r="K480" t="s">
        <v>5639</v>
      </c>
      <c r="L480" t="s">
        <v>313</v>
      </c>
      <c r="M480" t="s">
        <v>4547</v>
      </c>
      <c r="N480" t="s">
        <v>313</v>
      </c>
      <c r="O480" t="s">
        <v>313</v>
      </c>
      <c r="P480" t="s">
        <v>313</v>
      </c>
      <c r="Q480" t="s">
        <v>313</v>
      </c>
      <c r="R480" t="s">
        <v>313</v>
      </c>
      <c r="S480" t="s">
        <v>2025</v>
      </c>
      <c r="T480" t="s">
        <v>313</v>
      </c>
      <c r="U480" t="s">
        <v>313</v>
      </c>
      <c r="V480" t="s">
        <v>5574</v>
      </c>
      <c r="W480" t="s">
        <v>320</v>
      </c>
      <c r="X480" t="s">
        <v>437</v>
      </c>
      <c r="Y480" t="s">
        <v>313</v>
      </c>
      <c r="Z480" s="32">
        <v>46081</v>
      </c>
      <c r="AC480">
        <v>1</v>
      </c>
      <c r="AD480" t="s">
        <v>40</v>
      </c>
      <c r="AE480" s="32">
        <v>46077</v>
      </c>
      <c r="AF480" s="62">
        <v>0.40925925925925927</v>
      </c>
      <c r="AG480" t="s">
        <v>313</v>
      </c>
      <c r="AH480" t="s">
        <v>335</v>
      </c>
      <c r="AI480" s="32">
        <v>46078</v>
      </c>
      <c r="AJ480" s="62">
        <v>0.45694444444444443</v>
      </c>
      <c r="AK480" t="s">
        <v>6118</v>
      </c>
      <c r="AL480" t="s">
        <v>5640</v>
      </c>
      <c r="AM480" t="s">
        <v>313</v>
      </c>
      <c r="AN480" t="s">
        <v>313</v>
      </c>
      <c r="AO480" t="s">
        <v>20</v>
      </c>
      <c r="AP480" t="s">
        <v>313</v>
      </c>
      <c r="AQ480" t="s">
        <v>313</v>
      </c>
      <c r="AR480" s="32">
        <v>46078</v>
      </c>
      <c r="AS480">
        <v>30</v>
      </c>
      <c r="AT480" t="s">
        <v>313</v>
      </c>
      <c r="AU480" t="s">
        <v>313</v>
      </c>
      <c r="AV480" t="s">
        <v>313</v>
      </c>
      <c r="AW480" t="s">
        <v>313</v>
      </c>
      <c r="AX480">
        <v>1</v>
      </c>
    </row>
    <row r="481" spans="1:50" x14ac:dyDescent="0.3">
      <c r="A481" t="s">
        <v>45</v>
      </c>
      <c r="B481">
        <v>966</v>
      </c>
      <c r="D481">
        <v>3296</v>
      </c>
      <c r="E481" t="s">
        <v>313</v>
      </c>
      <c r="F481" t="s">
        <v>313</v>
      </c>
      <c r="G481" t="s">
        <v>4549</v>
      </c>
      <c r="I481" t="s">
        <v>313</v>
      </c>
      <c r="J481" t="s">
        <v>4550</v>
      </c>
      <c r="K481" t="s">
        <v>5641</v>
      </c>
      <c r="L481" t="s">
        <v>313</v>
      </c>
      <c r="M481" t="s">
        <v>4551</v>
      </c>
      <c r="N481" t="s">
        <v>313</v>
      </c>
      <c r="O481" t="s">
        <v>313</v>
      </c>
      <c r="P481" t="s">
        <v>313</v>
      </c>
      <c r="Q481" t="s">
        <v>313</v>
      </c>
      <c r="R481" t="s">
        <v>313</v>
      </c>
      <c r="S481" t="s">
        <v>2025</v>
      </c>
      <c r="T481" t="s">
        <v>313</v>
      </c>
      <c r="U481" t="s">
        <v>313</v>
      </c>
      <c r="V481" t="s">
        <v>5574</v>
      </c>
      <c r="W481" t="s">
        <v>320</v>
      </c>
      <c r="X481" t="s">
        <v>321</v>
      </c>
      <c r="Y481" t="s">
        <v>313</v>
      </c>
      <c r="Z481" s="32">
        <v>46112</v>
      </c>
      <c r="AC481">
        <v>74</v>
      </c>
      <c r="AD481" t="s">
        <v>40</v>
      </c>
      <c r="AE481" s="32">
        <v>46077</v>
      </c>
      <c r="AF481" s="62">
        <v>0.41028935185185184</v>
      </c>
      <c r="AG481" t="s">
        <v>313</v>
      </c>
      <c r="AH481" t="s">
        <v>335</v>
      </c>
      <c r="AI481" s="32">
        <v>46151</v>
      </c>
      <c r="AJ481" s="62">
        <v>0.8828125</v>
      </c>
      <c r="AK481" t="s">
        <v>6122</v>
      </c>
      <c r="AL481" t="s">
        <v>313</v>
      </c>
      <c r="AM481" t="s">
        <v>313</v>
      </c>
      <c r="AN481" t="s">
        <v>313</v>
      </c>
      <c r="AO481" t="s">
        <v>45</v>
      </c>
      <c r="AP481" t="s">
        <v>313</v>
      </c>
      <c r="AQ481" t="s">
        <v>313</v>
      </c>
      <c r="AR481" s="32">
        <v>46090</v>
      </c>
      <c r="AS481">
        <v>30</v>
      </c>
      <c r="AT481" t="s">
        <v>313</v>
      </c>
      <c r="AU481" t="s">
        <v>313</v>
      </c>
      <c r="AV481" t="s">
        <v>313</v>
      </c>
      <c r="AW481" t="s">
        <v>313</v>
      </c>
      <c r="AX481">
        <v>1</v>
      </c>
    </row>
    <row r="482" spans="1:50" x14ac:dyDescent="0.3">
      <c r="A482" t="s">
        <v>20</v>
      </c>
      <c r="B482">
        <v>967</v>
      </c>
      <c r="D482">
        <v>3300</v>
      </c>
      <c r="E482" t="s">
        <v>4695</v>
      </c>
      <c r="F482" t="s">
        <v>313</v>
      </c>
      <c r="G482" t="s">
        <v>4552</v>
      </c>
      <c r="I482" t="s">
        <v>313</v>
      </c>
      <c r="J482" t="s">
        <v>4553</v>
      </c>
      <c r="K482" t="s">
        <v>5642</v>
      </c>
      <c r="L482" t="s">
        <v>313</v>
      </c>
      <c r="M482" t="s">
        <v>4554</v>
      </c>
      <c r="N482" t="s">
        <v>313</v>
      </c>
      <c r="O482" t="s">
        <v>313</v>
      </c>
      <c r="P482" t="s">
        <v>313</v>
      </c>
      <c r="Q482" t="s">
        <v>313</v>
      </c>
      <c r="R482" t="s">
        <v>313</v>
      </c>
      <c r="S482" t="s">
        <v>2025</v>
      </c>
      <c r="T482" t="s">
        <v>313</v>
      </c>
      <c r="U482" t="s">
        <v>313</v>
      </c>
      <c r="V482" t="s">
        <v>5571</v>
      </c>
      <c r="W482" t="s">
        <v>320</v>
      </c>
      <c r="X482" t="s">
        <v>333</v>
      </c>
      <c r="Y482" t="s">
        <v>313</v>
      </c>
      <c r="Z482" s="32">
        <v>46111</v>
      </c>
      <c r="AA482">
        <v>758068</v>
      </c>
      <c r="AB482">
        <v>9596</v>
      </c>
      <c r="AC482">
        <v>13</v>
      </c>
      <c r="AD482" t="s">
        <v>40</v>
      </c>
      <c r="AE482" s="32">
        <v>46077</v>
      </c>
      <c r="AF482" s="62">
        <v>0.4112615740740741</v>
      </c>
      <c r="AG482" t="s">
        <v>313</v>
      </c>
      <c r="AH482" t="s">
        <v>335</v>
      </c>
      <c r="AI482" s="32">
        <v>46090</v>
      </c>
      <c r="AJ482" s="62">
        <v>0.44912037037037039</v>
      </c>
      <c r="AK482" t="s">
        <v>6114</v>
      </c>
      <c r="AL482" t="s">
        <v>4696</v>
      </c>
      <c r="AM482" t="s">
        <v>313</v>
      </c>
      <c r="AN482" t="s">
        <v>4494</v>
      </c>
      <c r="AO482" t="s">
        <v>20</v>
      </c>
      <c r="AP482" t="s">
        <v>4519</v>
      </c>
      <c r="AQ482" t="s">
        <v>313</v>
      </c>
      <c r="AR482" s="32">
        <v>46090</v>
      </c>
      <c r="AS482">
        <v>30</v>
      </c>
      <c r="AT482" t="s">
        <v>313</v>
      </c>
      <c r="AU482" t="s">
        <v>313</v>
      </c>
      <c r="AV482" t="s">
        <v>313</v>
      </c>
      <c r="AW482" t="s">
        <v>313</v>
      </c>
      <c r="AX482">
        <v>1</v>
      </c>
    </row>
    <row r="483" spans="1:50" x14ac:dyDescent="0.3">
      <c r="A483" t="s">
        <v>40</v>
      </c>
      <c r="B483">
        <v>968</v>
      </c>
      <c r="D483">
        <v>3288</v>
      </c>
      <c r="E483" t="s">
        <v>4587</v>
      </c>
      <c r="F483" t="s">
        <v>313</v>
      </c>
      <c r="G483" t="s">
        <v>4588</v>
      </c>
      <c r="I483" t="s">
        <v>313</v>
      </c>
      <c r="J483" t="s">
        <v>4555</v>
      </c>
      <c r="K483" t="s">
        <v>4556</v>
      </c>
      <c r="L483" t="s">
        <v>313</v>
      </c>
      <c r="M483" t="s">
        <v>4557</v>
      </c>
      <c r="N483" t="s">
        <v>313</v>
      </c>
      <c r="O483" t="s">
        <v>313</v>
      </c>
      <c r="P483" t="s">
        <v>313</v>
      </c>
      <c r="Q483" t="s">
        <v>4558</v>
      </c>
      <c r="R483" t="s">
        <v>313</v>
      </c>
      <c r="S483" t="s">
        <v>354</v>
      </c>
      <c r="T483" t="s">
        <v>313</v>
      </c>
      <c r="U483" t="s">
        <v>313</v>
      </c>
      <c r="V483" t="s">
        <v>735</v>
      </c>
      <c r="W483" t="s">
        <v>320</v>
      </c>
      <c r="X483" t="s">
        <v>437</v>
      </c>
      <c r="Y483" t="s">
        <v>313</v>
      </c>
      <c r="Z483" s="32">
        <v>46081</v>
      </c>
      <c r="AC483">
        <v>2</v>
      </c>
      <c r="AD483" t="s">
        <v>40</v>
      </c>
      <c r="AE483" s="32">
        <v>46077</v>
      </c>
      <c r="AF483" s="62">
        <v>0.41268518518518521</v>
      </c>
      <c r="AG483" t="s">
        <v>313</v>
      </c>
      <c r="AH483" t="s">
        <v>335</v>
      </c>
      <c r="AI483" s="32">
        <v>46079</v>
      </c>
      <c r="AJ483" s="62">
        <v>0.77306712962962965</v>
      </c>
      <c r="AK483" t="s">
        <v>6118</v>
      </c>
      <c r="AL483" t="s">
        <v>313</v>
      </c>
      <c r="AM483" t="s">
        <v>313</v>
      </c>
      <c r="AN483" t="s">
        <v>313</v>
      </c>
      <c r="AO483" t="s">
        <v>40</v>
      </c>
      <c r="AP483" t="s">
        <v>313</v>
      </c>
      <c r="AQ483" t="s">
        <v>313</v>
      </c>
      <c r="AR483" s="32"/>
      <c r="AS483">
        <v>30</v>
      </c>
      <c r="AT483" t="s">
        <v>313</v>
      </c>
      <c r="AU483" t="s">
        <v>313</v>
      </c>
      <c r="AV483" t="s">
        <v>313</v>
      </c>
      <c r="AW483" t="s">
        <v>313</v>
      </c>
      <c r="AX483">
        <v>1</v>
      </c>
    </row>
    <row r="484" spans="1:50" x14ac:dyDescent="0.3">
      <c r="A484" t="s">
        <v>45</v>
      </c>
      <c r="B484">
        <v>969</v>
      </c>
      <c r="D484">
        <v>3304</v>
      </c>
      <c r="E484" t="s">
        <v>313</v>
      </c>
      <c r="F484" t="s">
        <v>313</v>
      </c>
      <c r="G484" t="s">
        <v>4559</v>
      </c>
      <c r="H484">
        <v>64688089000103</v>
      </c>
      <c r="I484" t="s">
        <v>313</v>
      </c>
      <c r="J484" t="s">
        <v>342</v>
      </c>
      <c r="K484" t="s">
        <v>2963</v>
      </c>
      <c r="L484" t="s">
        <v>313</v>
      </c>
      <c r="M484" t="s">
        <v>4561</v>
      </c>
      <c r="N484" t="s">
        <v>313</v>
      </c>
      <c r="O484" t="s">
        <v>313</v>
      </c>
      <c r="P484" t="s">
        <v>313</v>
      </c>
      <c r="Q484" t="s">
        <v>533</v>
      </c>
      <c r="R484" t="s">
        <v>472</v>
      </c>
      <c r="S484" t="s">
        <v>313</v>
      </c>
      <c r="T484" t="s">
        <v>313</v>
      </c>
      <c r="U484" t="s">
        <v>313</v>
      </c>
      <c r="V484" t="s">
        <v>313</v>
      </c>
      <c r="W484" t="s">
        <v>320</v>
      </c>
      <c r="X484" t="s">
        <v>333</v>
      </c>
      <c r="Y484" t="s">
        <v>313</v>
      </c>
      <c r="Z484" s="32">
        <v>46203</v>
      </c>
      <c r="AA484">
        <v>5191686</v>
      </c>
      <c r="AB484">
        <v>50562</v>
      </c>
      <c r="AC484">
        <v>16</v>
      </c>
      <c r="AD484" t="s">
        <v>45</v>
      </c>
      <c r="AE484" s="32">
        <v>46077</v>
      </c>
      <c r="AF484" s="62">
        <v>0.5290393518518518</v>
      </c>
      <c r="AG484" t="s">
        <v>313</v>
      </c>
      <c r="AH484" t="s">
        <v>335</v>
      </c>
      <c r="AI484" s="32">
        <v>46093</v>
      </c>
      <c r="AJ484" s="62">
        <v>0.71856481481481482</v>
      </c>
      <c r="AK484" t="s">
        <v>6115</v>
      </c>
      <c r="AL484" t="s">
        <v>313</v>
      </c>
      <c r="AM484" t="s">
        <v>313</v>
      </c>
      <c r="AN484" t="s">
        <v>4795</v>
      </c>
      <c r="AO484" t="s">
        <v>45</v>
      </c>
      <c r="AP484" t="s">
        <v>4521</v>
      </c>
      <c r="AQ484" t="s">
        <v>313</v>
      </c>
      <c r="AR484" s="32">
        <v>46093</v>
      </c>
      <c r="AS484">
        <v>30</v>
      </c>
      <c r="AT484" t="s">
        <v>313</v>
      </c>
      <c r="AU484" t="s">
        <v>2257</v>
      </c>
      <c r="AV484" t="s">
        <v>313</v>
      </c>
      <c r="AW484" t="s">
        <v>313</v>
      </c>
      <c r="AX484">
        <v>1</v>
      </c>
    </row>
    <row r="485" spans="1:50" x14ac:dyDescent="0.3">
      <c r="A485" t="s">
        <v>45</v>
      </c>
      <c r="B485">
        <v>971</v>
      </c>
      <c r="D485">
        <v>3303</v>
      </c>
      <c r="E485" t="s">
        <v>313</v>
      </c>
      <c r="F485" t="s">
        <v>313</v>
      </c>
      <c r="G485" t="s">
        <v>4562</v>
      </c>
      <c r="H485">
        <v>1397620000179</v>
      </c>
      <c r="I485" t="s">
        <v>313</v>
      </c>
      <c r="J485" t="s">
        <v>4563</v>
      </c>
      <c r="K485" t="s">
        <v>5643</v>
      </c>
      <c r="L485" t="s">
        <v>313</v>
      </c>
      <c r="M485" t="s">
        <v>4564</v>
      </c>
      <c r="N485" t="s">
        <v>313</v>
      </c>
      <c r="O485" t="s">
        <v>313</v>
      </c>
      <c r="P485" t="s">
        <v>313</v>
      </c>
      <c r="Q485" t="s">
        <v>313</v>
      </c>
      <c r="R485" t="s">
        <v>313</v>
      </c>
      <c r="S485" t="s">
        <v>2025</v>
      </c>
      <c r="T485" t="s">
        <v>313</v>
      </c>
      <c r="U485" t="s">
        <v>313</v>
      </c>
      <c r="V485" t="s">
        <v>5574</v>
      </c>
      <c r="W485" t="s">
        <v>320</v>
      </c>
      <c r="X485" t="s">
        <v>321</v>
      </c>
      <c r="Y485" t="s">
        <v>313</v>
      </c>
      <c r="Z485" s="32">
        <v>46081</v>
      </c>
      <c r="AC485">
        <v>73</v>
      </c>
      <c r="AD485" t="s">
        <v>40</v>
      </c>
      <c r="AE485" s="32">
        <v>46078</v>
      </c>
      <c r="AF485" s="62">
        <v>0.64763888888888888</v>
      </c>
      <c r="AG485" t="s">
        <v>313</v>
      </c>
      <c r="AH485" t="s">
        <v>335</v>
      </c>
      <c r="AI485" s="32">
        <v>46151</v>
      </c>
      <c r="AJ485" s="62">
        <v>0.36768518518518517</v>
      </c>
      <c r="AK485" t="s">
        <v>6117</v>
      </c>
      <c r="AL485" t="s">
        <v>313</v>
      </c>
      <c r="AM485" t="s">
        <v>313</v>
      </c>
      <c r="AN485" t="s">
        <v>313</v>
      </c>
      <c r="AO485" t="s">
        <v>45</v>
      </c>
      <c r="AP485" t="s">
        <v>313</v>
      </c>
      <c r="AQ485" t="s">
        <v>313</v>
      </c>
      <c r="AR485" s="32"/>
      <c r="AS485">
        <v>27</v>
      </c>
      <c r="AT485" t="s">
        <v>313</v>
      </c>
      <c r="AU485" t="s">
        <v>313</v>
      </c>
      <c r="AV485" t="s">
        <v>313</v>
      </c>
      <c r="AW485" t="s">
        <v>313</v>
      </c>
      <c r="AX485">
        <v>1</v>
      </c>
    </row>
    <row r="486" spans="1:50" x14ac:dyDescent="0.3">
      <c r="A486" t="s">
        <v>20</v>
      </c>
      <c r="B486">
        <v>972</v>
      </c>
      <c r="D486">
        <v>3305</v>
      </c>
      <c r="E486" t="s">
        <v>5644</v>
      </c>
      <c r="F486" t="s">
        <v>313</v>
      </c>
      <c r="G486" t="s">
        <v>4589</v>
      </c>
      <c r="H486">
        <v>51119265000144</v>
      </c>
      <c r="I486" t="s">
        <v>313</v>
      </c>
      <c r="J486" t="s">
        <v>4565</v>
      </c>
      <c r="K486" t="s">
        <v>4566</v>
      </c>
      <c r="L486" t="s">
        <v>313</v>
      </c>
      <c r="M486" t="s">
        <v>4567</v>
      </c>
      <c r="N486" t="s">
        <v>313</v>
      </c>
      <c r="O486" t="s">
        <v>313</v>
      </c>
      <c r="P486" t="s">
        <v>313</v>
      </c>
      <c r="Q486" t="s">
        <v>4568</v>
      </c>
      <c r="R486" t="s">
        <v>330</v>
      </c>
      <c r="S486" t="s">
        <v>2025</v>
      </c>
      <c r="T486" t="s">
        <v>313</v>
      </c>
      <c r="U486" t="s">
        <v>313</v>
      </c>
      <c r="V486" t="s">
        <v>5590</v>
      </c>
      <c r="W486" t="s">
        <v>320</v>
      </c>
      <c r="X486" t="s">
        <v>333</v>
      </c>
      <c r="Y486" t="s">
        <v>313</v>
      </c>
      <c r="Z486" s="32">
        <v>46078</v>
      </c>
      <c r="AA486">
        <v>5842744</v>
      </c>
      <c r="AB486">
        <v>145888</v>
      </c>
      <c r="AC486">
        <v>15</v>
      </c>
      <c r="AD486" t="s">
        <v>40</v>
      </c>
      <c r="AE486" s="32">
        <v>46078</v>
      </c>
      <c r="AF486" s="62">
        <v>0.64827546296296301</v>
      </c>
      <c r="AG486" t="s">
        <v>313</v>
      </c>
      <c r="AH486" t="s">
        <v>335</v>
      </c>
      <c r="AI486" s="32">
        <v>46093</v>
      </c>
      <c r="AJ486" s="62">
        <v>0.45283564814814814</v>
      </c>
      <c r="AK486" t="s">
        <v>474</v>
      </c>
      <c r="AL486" t="s">
        <v>5645</v>
      </c>
      <c r="AM486" t="s">
        <v>313</v>
      </c>
      <c r="AN486" t="s">
        <v>4574</v>
      </c>
      <c r="AO486" t="s">
        <v>20</v>
      </c>
      <c r="AP486" t="s">
        <v>4574</v>
      </c>
      <c r="AQ486" t="s">
        <v>313</v>
      </c>
      <c r="AR486" s="32">
        <v>46093</v>
      </c>
      <c r="AS486">
        <v>30</v>
      </c>
      <c r="AT486" t="s">
        <v>313</v>
      </c>
      <c r="AU486" t="s">
        <v>313</v>
      </c>
      <c r="AV486" t="s">
        <v>313</v>
      </c>
      <c r="AW486" t="s">
        <v>313</v>
      </c>
      <c r="AX486">
        <v>1</v>
      </c>
    </row>
    <row r="487" spans="1:50" x14ac:dyDescent="0.3">
      <c r="A487" t="s">
        <v>20</v>
      </c>
      <c r="B487">
        <v>973</v>
      </c>
      <c r="D487">
        <v>3309</v>
      </c>
      <c r="E487" t="s">
        <v>5646</v>
      </c>
      <c r="F487" t="s">
        <v>313</v>
      </c>
      <c r="G487" t="s">
        <v>4569</v>
      </c>
      <c r="H487">
        <v>13994329000167</v>
      </c>
      <c r="I487" t="s">
        <v>313</v>
      </c>
      <c r="J487" t="s">
        <v>4570</v>
      </c>
      <c r="K487" t="s">
        <v>4571</v>
      </c>
      <c r="L487" t="s">
        <v>313</v>
      </c>
      <c r="M487" t="s">
        <v>4572</v>
      </c>
      <c r="N487" t="s">
        <v>313</v>
      </c>
      <c r="O487" t="s">
        <v>313</v>
      </c>
      <c r="P487" t="s">
        <v>313</v>
      </c>
      <c r="Q487" t="s">
        <v>4573</v>
      </c>
      <c r="R487" t="s">
        <v>642</v>
      </c>
      <c r="S487" t="s">
        <v>728</v>
      </c>
      <c r="T487" t="s">
        <v>313</v>
      </c>
      <c r="U487" t="s">
        <v>313</v>
      </c>
      <c r="V487" t="s">
        <v>5574</v>
      </c>
      <c r="W487" t="s">
        <v>320</v>
      </c>
      <c r="X487" t="s">
        <v>437</v>
      </c>
      <c r="Y487" t="s">
        <v>313</v>
      </c>
      <c r="Z487" s="32">
        <v>46081</v>
      </c>
      <c r="AC487">
        <v>1</v>
      </c>
      <c r="AD487" t="s">
        <v>40</v>
      </c>
      <c r="AE487" s="32">
        <v>46078</v>
      </c>
      <c r="AF487" s="62">
        <v>0.89695601851851847</v>
      </c>
      <c r="AG487" t="s">
        <v>313</v>
      </c>
      <c r="AH487" t="s">
        <v>335</v>
      </c>
      <c r="AI487" s="32">
        <v>46079</v>
      </c>
      <c r="AJ487" s="62">
        <v>0.96399305555555559</v>
      </c>
      <c r="AK487" t="s">
        <v>6118</v>
      </c>
      <c r="AL487" t="s">
        <v>313</v>
      </c>
      <c r="AM487" t="s">
        <v>313</v>
      </c>
      <c r="AN487" t="s">
        <v>313</v>
      </c>
      <c r="AO487" t="s">
        <v>20</v>
      </c>
      <c r="AP487" t="s">
        <v>313</v>
      </c>
      <c r="AQ487" t="s">
        <v>313</v>
      </c>
      <c r="AR487" s="32"/>
      <c r="AS487">
        <v>30</v>
      </c>
      <c r="AT487" t="s">
        <v>313</v>
      </c>
      <c r="AU487" t="s">
        <v>313</v>
      </c>
      <c r="AV487" t="s">
        <v>313</v>
      </c>
      <c r="AW487" t="s">
        <v>313</v>
      </c>
      <c r="AX487">
        <v>1</v>
      </c>
    </row>
    <row r="488" spans="1:50" x14ac:dyDescent="0.3">
      <c r="A488" t="s">
        <v>45</v>
      </c>
      <c r="B488">
        <v>974</v>
      </c>
      <c r="D488">
        <v>3312</v>
      </c>
      <c r="E488" t="s">
        <v>313</v>
      </c>
      <c r="F488" t="s">
        <v>313</v>
      </c>
      <c r="G488" t="s">
        <v>4591</v>
      </c>
      <c r="I488" t="s">
        <v>313</v>
      </c>
      <c r="J488" t="s">
        <v>4592</v>
      </c>
      <c r="K488" t="s">
        <v>5647</v>
      </c>
      <c r="L488" t="s">
        <v>313</v>
      </c>
      <c r="M488" t="s">
        <v>4593</v>
      </c>
      <c r="N488" t="s">
        <v>313</v>
      </c>
      <c r="O488" t="s">
        <v>313</v>
      </c>
      <c r="P488" t="s">
        <v>313</v>
      </c>
      <c r="Q488" t="s">
        <v>313</v>
      </c>
      <c r="R488" t="s">
        <v>313</v>
      </c>
      <c r="S488" t="s">
        <v>2025</v>
      </c>
      <c r="T488" t="s">
        <v>313</v>
      </c>
      <c r="U488" t="s">
        <v>313</v>
      </c>
      <c r="V488" t="s">
        <v>5574</v>
      </c>
      <c r="W488" t="s">
        <v>320</v>
      </c>
      <c r="X488" t="s">
        <v>321</v>
      </c>
      <c r="Y488" t="s">
        <v>313</v>
      </c>
      <c r="Z488" s="32">
        <v>46173</v>
      </c>
      <c r="AC488">
        <v>72</v>
      </c>
      <c r="AD488" t="s">
        <v>40</v>
      </c>
      <c r="AE488" s="32">
        <v>46079</v>
      </c>
      <c r="AF488" s="62">
        <v>0.39581018518518518</v>
      </c>
      <c r="AG488" t="s">
        <v>313</v>
      </c>
      <c r="AH488" t="s">
        <v>335</v>
      </c>
      <c r="AI488" s="32">
        <v>46151</v>
      </c>
      <c r="AJ488" s="62">
        <v>0.36804398148148149</v>
      </c>
      <c r="AK488" t="s">
        <v>6117</v>
      </c>
      <c r="AL488" t="s">
        <v>313</v>
      </c>
      <c r="AM488" t="s">
        <v>313</v>
      </c>
      <c r="AN488" t="s">
        <v>313</v>
      </c>
      <c r="AO488" t="s">
        <v>45</v>
      </c>
      <c r="AP488" t="s">
        <v>313</v>
      </c>
      <c r="AQ488" t="s">
        <v>313</v>
      </c>
      <c r="AR488" s="32">
        <v>46084</v>
      </c>
      <c r="AS488">
        <v>30</v>
      </c>
      <c r="AT488" t="s">
        <v>313</v>
      </c>
      <c r="AU488" t="s">
        <v>313</v>
      </c>
      <c r="AV488" t="s">
        <v>313</v>
      </c>
      <c r="AW488" t="s">
        <v>313</v>
      </c>
      <c r="AX488">
        <v>1</v>
      </c>
    </row>
    <row r="489" spans="1:50" x14ac:dyDescent="0.3">
      <c r="A489" t="s">
        <v>40</v>
      </c>
      <c r="B489">
        <v>976</v>
      </c>
      <c r="D489">
        <v>3314</v>
      </c>
      <c r="E489" t="s">
        <v>4922</v>
      </c>
      <c r="F489" t="s">
        <v>313</v>
      </c>
      <c r="G489" t="s">
        <v>4594</v>
      </c>
      <c r="H489">
        <v>22228036000160</v>
      </c>
      <c r="I489" t="s">
        <v>313</v>
      </c>
      <c r="J489" t="s">
        <v>4595</v>
      </c>
      <c r="K489" t="s">
        <v>4596</v>
      </c>
      <c r="L489" t="s">
        <v>313</v>
      </c>
      <c r="M489" t="s">
        <v>4597</v>
      </c>
      <c r="N489" t="s">
        <v>313</v>
      </c>
      <c r="O489" t="s">
        <v>313</v>
      </c>
      <c r="P489" t="s">
        <v>313</v>
      </c>
      <c r="Q489" t="s">
        <v>4598</v>
      </c>
      <c r="R489" t="s">
        <v>330</v>
      </c>
      <c r="S489" t="s">
        <v>354</v>
      </c>
      <c r="T489" t="s">
        <v>313</v>
      </c>
      <c r="U489" t="s">
        <v>313</v>
      </c>
      <c r="V489" t="s">
        <v>5595</v>
      </c>
      <c r="W489" t="s">
        <v>320</v>
      </c>
      <c r="X489" t="s">
        <v>333</v>
      </c>
      <c r="Y489" t="s">
        <v>313</v>
      </c>
      <c r="Z489" s="32">
        <v>46112</v>
      </c>
      <c r="AC489">
        <v>22</v>
      </c>
      <c r="AD489" t="s">
        <v>40</v>
      </c>
      <c r="AE489" s="32">
        <v>46079</v>
      </c>
      <c r="AF489" s="62">
        <v>0.65738425925925925</v>
      </c>
      <c r="AG489" t="s">
        <v>313</v>
      </c>
      <c r="AH489" t="s">
        <v>335</v>
      </c>
      <c r="AI489" s="32">
        <v>46101</v>
      </c>
      <c r="AJ489" s="62">
        <v>0.72321759259259255</v>
      </c>
      <c r="AK489" t="s">
        <v>6114</v>
      </c>
      <c r="AL489" t="s">
        <v>313</v>
      </c>
      <c r="AM489" t="s">
        <v>313</v>
      </c>
      <c r="AN489" t="s">
        <v>4615</v>
      </c>
      <c r="AO489" t="s">
        <v>40</v>
      </c>
      <c r="AP489" t="s">
        <v>4615</v>
      </c>
      <c r="AQ489" t="s">
        <v>313</v>
      </c>
      <c r="AR489" s="32">
        <v>46101</v>
      </c>
      <c r="AS489">
        <v>32</v>
      </c>
      <c r="AT489" t="s">
        <v>313</v>
      </c>
      <c r="AU489" t="s">
        <v>2257</v>
      </c>
      <c r="AV489" t="s">
        <v>313</v>
      </c>
      <c r="AW489" t="s">
        <v>313</v>
      </c>
      <c r="AX489">
        <v>1</v>
      </c>
    </row>
    <row r="490" spans="1:50" x14ac:dyDescent="0.3">
      <c r="A490" t="s">
        <v>40</v>
      </c>
      <c r="B490">
        <v>977</v>
      </c>
      <c r="D490">
        <v>3318</v>
      </c>
      <c r="E490" t="s">
        <v>4697</v>
      </c>
      <c r="F490" t="s">
        <v>313</v>
      </c>
      <c r="G490" t="s">
        <v>4599</v>
      </c>
      <c r="H490">
        <v>82270893000150</v>
      </c>
      <c r="I490" t="s">
        <v>313</v>
      </c>
      <c r="J490" t="s">
        <v>5648</v>
      </c>
      <c r="K490" t="s">
        <v>4601</v>
      </c>
      <c r="L490" t="s">
        <v>313</v>
      </c>
      <c r="M490" t="s">
        <v>4602</v>
      </c>
      <c r="N490" t="s">
        <v>313</v>
      </c>
      <c r="O490" t="s">
        <v>313</v>
      </c>
      <c r="P490" t="s">
        <v>313</v>
      </c>
      <c r="Q490" t="s">
        <v>4603</v>
      </c>
      <c r="R490" t="s">
        <v>1232</v>
      </c>
      <c r="S490" t="s">
        <v>313</v>
      </c>
      <c r="T490" t="s">
        <v>313</v>
      </c>
      <c r="U490" t="s">
        <v>313</v>
      </c>
      <c r="V490" t="s">
        <v>313</v>
      </c>
      <c r="W490" t="s">
        <v>320</v>
      </c>
      <c r="X490" t="s">
        <v>356</v>
      </c>
      <c r="Y490" t="s">
        <v>313</v>
      </c>
      <c r="Z490" s="32">
        <v>46081</v>
      </c>
      <c r="AA490">
        <v>35870</v>
      </c>
      <c r="AB490">
        <v>5290</v>
      </c>
      <c r="AC490">
        <v>12</v>
      </c>
      <c r="AD490" t="s">
        <v>40</v>
      </c>
      <c r="AE490" s="32">
        <v>46079</v>
      </c>
      <c r="AF490" s="62">
        <v>0.65870370370370368</v>
      </c>
      <c r="AG490" t="s">
        <v>313</v>
      </c>
      <c r="AH490" t="s">
        <v>335</v>
      </c>
      <c r="AI490" s="32">
        <v>46091</v>
      </c>
      <c r="AJ490" s="62">
        <v>0.48899305555555556</v>
      </c>
      <c r="AK490" t="s">
        <v>398</v>
      </c>
      <c r="AL490" t="s">
        <v>313</v>
      </c>
      <c r="AM490" t="s">
        <v>313</v>
      </c>
      <c r="AN490" t="s">
        <v>4615</v>
      </c>
      <c r="AO490" t="s">
        <v>40</v>
      </c>
      <c r="AP490" t="s">
        <v>4519</v>
      </c>
      <c r="AQ490" t="s">
        <v>313</v>
      </c>
      <c r="AR490" s="32"/>
      <c r="AS490">
        <v>30</v>
      </c>
      <c r="AT490" t="s">
        <v>5649</v>
      </c>
      <c r="AU490" t="s">
        <v>30</v>
      </c>
      <c r="AV490" t="s">
        <v>313</v>
      </c>
      <c r="AW490" t="s">
        <v>313</v>
      </c>
      <c r="AX490">
        <v>1</v>
      </c>
    </row>
    <row r="491" spans="1:50" x14ac:dyDescent="0.3">
      <c r="A491" t="s">
        <v>20</v>
      </c>
      <c r="B491">
        <v>978</v>
      </c>
      <c r="D491">
        <v>3323</v>
      </c>
      <c r="E491" t="s">
        <v>5645</v>
      </c>
      <c r="F491" t="s">
        <v>313</v>
      </c>
      <c r="G491" t="s">
        <v>5650</v>
      </c>
      <c r="I491" t="s">
        <v>313</v>
      </c>
      <c r="J491" t="s">
        <v>5651</v>
      </c>
      <c r="K491" t="s">
        <v>5652</v>
      </c>
      <c r="L491" t="s">
        <v>313</v>
      </c>
      <c r="M491" t="s">
        <v>4567</v>
      </c>
      <c r="N491" t="s">
        <v>313</v>
      </c>
      <c r="O491" t="s">
        <v>313</v>
      </c>
      <c r="P491" t="s">
        <v>313</v>
      </c>
      <c r="Q491" t="s">
        <v>313</v>
      </c>
      <c r="R491" t="s">
        <v>313</v>
      </c>
      <c r="S491" t="s">
        <v>313</v>
      </c>
      <c r="T491" t="s">
        <v>313</v>
      </c>
      <c r="U491" t="s">
        <v>313</v>
      </c>
      <c r="V491" t="s">
        <v>313</v>
      </c>
      <c r="W491" t="s">
        <v>320</v>
      </c>
      <c r="X491" t="s">
        <v>333</v>
      </c>
      <c r="Y491" t="s">
        <v>313</v>
      </c>
      <c r="Z491" s="32"/>
      <c r="AA491">
        <v>1105989</v>
      </c>
      <c r="AB491">
        <v>29463</v>
      </c>
      <c r="AC491">
        <v>14</v>
      </c>
      <c r="AD491" t="s">
        <v>20</v>
      </c>
      <c r="AE491" s="32">
        <v>46079</v>
      </c>
      <c r="AF491" s="62">
        <v>0.72268518518518521</v>
      </c>
      <c r="AG491" t="s">
        <v>313</v>
      </c>
      <c r="AH491" t="s">
        <v>335</v>
      </c>
      <c r="AI491" s="32">
        <v>46093</v>
      </c>
      <c r="AJ491" s="62">
        <v>0.45361111111111113</v>
      </c>
      <c r="AK491" t="s">
        <v>474</v>
      </c>
      <c r="AL491" t="s">
        <v>5645</v>
      </c>
      <c r="AM491" t="s">
        <v>313</v>
      </c>
      <c r="AN491" t="s">
        <v>4574</v>
      </c>
      <c r="AO491" t="s">
        <v>313</v>
      </c>
      <c r="AP491" t="s">
        <v>4574</v>
      </c>
      <c r="AQ491" t="s">
        <v>313</v>
      </c>
      <c r="AR491" s="32">
        <v>46094</v>
      </c>
      <c r="AS491">
        <v>30</v>
      </c>
      <c r="AT491" t="s">
        <v>313</v>
      </c>
      <c r="AU491" t="s">
        <v>313</v>
      </c>
      <c r="AV491" t="s">
        <v>313</v>
      </c>
      <c r="AW491" t="s">
        <v>313</v>
      </c>
      <c r="AX491">
        <v>1</v>
      </c>
    </row>
    <row r="492" spans="1:50" x14ac:dyDescent="0.3">
      <c r="A492" t="s">
        <v>20</v>
      </c>
      <c r="B492">
        <v>979</v>
      </c>
      <c r="D492">
        <v>3324</v>
      </c>
      <c r="E492" t="s">
        <v>5645</v>
      </c>
      <c r="F492" t="s">
        <v>313</v>
      </c>
      <c r="G492" t="s">
        <v>5653</v>
      </c>
      <c r="I492" t="s">
        <v>313</v>
      </c>
      <c r="J492" t="s">
        <v>5654</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1600</v>
      </c>
      <c r="AB492">
        <v>252471</v>
      </c>
      <c r="AC492">
        <v>14</v>
      </c>
      <c r="AD492" t="s">
        <v>20</v>
      </c>
      <c r="AE492" s="32">
        <v>46079</v>
      </c>
      <c r="AF492" s="62">
        <v>0.73281249999999998</v>
      </c>
      <c r="AG492" t="s">
        <v>313</v>
      </c>
      <c r="AH492" t="s">
        <v>335</v>
      </c>
      <c r="AI492" s="32">
        <v>46093</v>
      </c>
      <c r="AJ492" s="62">
        <v>0.45197916666666665</v>
      </c>
      <c r="AK492" t="s">
        <v>474</v>
      </c>
      <c r="AL492" t="s">
        <v>5645</v>
      </c>
      <c r="AM492" t="s">
        <v>4785</v>
      </c>
      <c r="AN492" t="s">
        <v>4574</v>
      </c>
      <c r="AO492" t="s">
        <v>313</v>
      </c>
      <c r="AP492" t="s">
        <v>313</v>
      </c>
      <c r="AQ492" t="s">
        <v>313</v>
      </c>
      <c r="AR492" s="32"/>
      <c r="AS492">
        <v>30</v>
      </c>
      <c r="AT492" t="s">
        <v>313</v>
      </c>
      <c r="AU492" t="s">
        <v>313</v>
      </c>
      <c r="AV492" t="s">
        <v>313</v>
      </c>
      <c r="AW492" t="s">
        <v>313</v>
      </c>
      <c r="AX492">
        <v>1</v>
      </c>
    </row>
    <row r="493" spans="1:50" x14ac:dyDescent="0.3">
      <c r="A493" t="s">
        <v>40</v>
      </c>
      <c r="B493">
        <v>980</v>
      </c>
      <c r="D493">
        <v>3325</v>
      </c>
      <c r="E493" t="s">
        <v>313</v>
      </c>
      <c r="F493" t="s">
        <v>313</v>
      </c>
      <c r="G493" t="s">
        <v>4608</v>
      </c>
      <c r="H493">
        <v>23059521000110</v>
      </c>
      <c r="I493" t="s">
        <v>313</v>
      </c>
      <c r="J493" t="s">
        <v>4609</v>
      </c>
      <c r="K493" t="s">
        <v>4610</v>
      </c>
      <c r="L493" t="s">
        <v>313</v>
      </c>
      <c r="M493" t="s">
        <v>313</v>
      </c>
      <c r="N493" t="s">
        <v>313</v>
      </c>
      <c r="O493" t="s">
        <v>313</v>
      </c>
      <c r="P493" t="s">
        <v>313</v>
      </c>
      <c r="Q493" t="s">
        <v>4611</v>
      </c>
      <c r="R493" t="s">
        <v>472</v>
      </c>
      <c r="S493" t="s">
        <v>313</v>
      </c>
      <c r="T493" t="s">
        <v>313</v>
      </c>
      <c r="U493" t="s">
        <v>313</v>
      </c>
      <c r="V493" t="s">
        <v>313</v>
      </c>
      <c r="W493" t="s">
        <v>320</v>
      </c>
      <c r="X493" t="s">
        <v>356</v>
      </c>
      <c r="Y493" t="s">
        <v>313</v>
      </c>
      <c r="Z493" s="32">
        <v>46081</v>
      </c>
      <c r="AA493">
        <v>7470289</v>
      </c>
      <c r="AB493">
        <v>1221612</v>
      </c>
      <c r="AC493">
        <v>0</v>
      </c>
      <c r="AD493" t="s">
        <v>40</v>
      </c>
      <c r="AE493" s="32">
        <v>46079</v>
      </c>
      <c r="AF493" s="62">
        <v>0.91543981481481485</v>
      </c>
      <c r="AG493" t="s">
        <v>313</v>
      </c>
      <c r="AH493" t="s">
        <v>358</v>
      </c>
      <c r="AI493" s="32">
        <v>46079</v>
      </c>
      <c r="AJ493" s="62">
        <v>0.91915509259259254</v>
      </c>
      <c r="AK493" t="s">
        <v>313</v>
      </c>
      <c r="AL493" t="s">
        <v>313</v>
      </c>
      <c r="AM493" t="s">
        <v>313</v>
      </c>
      <c r="AN493" t="s">
        <v>4574</v>
      </c>
      <c r="AO493" t="s">
        <v>40</v>
      </c>
      <c r="AP493" t="s">
        <v>4577</v>
      </c>
      <c r="AQ493" t="s">
        <v>313</v>
      </c>
      <c r="AR493" s="32"/>
      <c r="AS493">
        <v>90</v>
      </c>
      <c r="AT493" t="s">
        <v>313</v>
      </c>
      <c r="AU493" t="s">
        <v>4612</v>
      </c>
      <c r="AV493" t="s">
        <v>4613</v>
      </c>
      <c r="AW493" t="s">
        <v>4614</v>
      </c>
      <c r="AX493">
        <v>1</v>
      </c>
    </row>
    <row r="494" spans="1:50" x14ac:dyDescent="0.3">
      <c r="A494" t="s">
        <v>20</v>
      </c>
      <c r="B494">
        <v>981</v>
      </c>
      <c r="D494">
        <v>3328</v>
      </c>
      <c r="E494" t="s">
        <v>313</v>
      </c>
      <c r="F494" t="s">
        <v>313</v>
      </c>
      <c r="G494" t="s">
        <v>5655</v>
      </c>
      <c r="I494" t="s">
        <v>313</v>
      </c>
      <c r="J494" t="s">
        <v>5656</v>
      </c>
      <c r="K494" t="s">
        <v>5657</v>
      </c>
      <c r="L494" t="s">
        <v>313</v>
      </c>
      <c r="M494" t="s">
        <v>4192</v>
      </c>
      <c r="N494" t="s">
        <v>313</v>
      </c>
      <c r="O494" t="s">
        <v>313</v>
      </c>
      <c r="P494" t="s">
        <v>313</v>
      </c>
      <c r="Q494" t="s">
        <v>313</v>
      </c>
      <c r="R494" t="s">
        <v>313</v>
      </c>
      <c r="S494" t="s">
        <v>313</v>
      </c>
      <c r="T494" t="s">
        <v>313</v>
      </c>
      <c r="U494" t="s">
        <v>313</v>
      </c>
      <c r="V494" t="s">
        <v>313</v>
      </c>
      <c r="W494" t="s">
        <v>320</v>
      </c>
      <c r="X494" t="s">
        <v>333</v>
      </c>
      <c r="Y494" t="s">
        <v>313</v>
      </c>
      <c r="Z494" s="32"/>
      <c r="AA494">
        <v>0</v>
      </c>
      <c r="AB494">
        <v>1900</v>
      </c>
      <c r="AC494">
        <v>76</v>
      </c>
      <c r="AD494" t="s">
        <v>20</v>
      </c>
      <c r="AE494" s="32">
        <v>46080</v>
      </c>
      <c r="AF494" s="62">
        <v>0.45732638888888888</v>
      </c>
      <c r="AG494" t="s">
        <v>313</v>
      </c>
      <c r="AH494" t="s">
        <v>335</v>
      </c>
      <c r="AI494" s="32">
        <v>46156</v>
      </c>
      <c r="AJ494" s="62">
        <v>0.6177893518518518</v>
      </c>
      <c r="AK494" t="s">
        <v>474</v>
      </c>
      <c r="AL494" t="s">
        <v>6418</v>
      </c>
      <c r="AM494" t="s">
        <v>313</v>
      </c>
      <c r="AN494" t="s">
        <v>6123</v>
      </c>
      <c r="AO494" t="s">
        <v>313</v>
      </c>
      <c r="AP494" t="s">
        <v>6124</v>
      </c>
      <c r="AQ494" t="s">
        <v>6123</v>
      </c>
      <c r="AR494" s="32">
        <v>46156</v>
      </c>
      <c r="AS494">
        <v>30</v>
      </c>
      <c r="AT494" t="s">
        <v>313</v>
      </c>
      <c r="AU494" t="s">
        <v>313</v>
      </c>
      <c r="AV494" t="s">
        <v>313</v>
      </c>
      <c r="AW494" t="s">
        <v>313</v>
      </c>
      <c r="AX494">
        <v>1</v>
      </c>
    </row>
    <row r="495" spans="1:50" x14ac:dyDescent="0.3">
      <c r="A495" t="s">
        <v>20</v>
      </c>
      <c r="B495">
        <v>982</v>
      </c>
      <c r="D495">
        <v>3329</v>
      </c>
      <c r="E495" t="s">
        <v>313</v>
      </c>
      <c r="F495" t="s">
        <v>313</v>
      </c>
      <c r="G495" t="s">
        <v>4629</v>
      </c>
      <c r="I495" t="s">
        <v>313</v>
      </c>
      <c r="J495" t="s">
        <v>4630</v>
      </c>
      <c r="K495" t="s">
        <v>4329</v>
      </c>
      <c r="L495" t="s">
        <v>313</v>
      </c>
      <c r="M495" t="s">
        <v>4241</v>
      </c>
      <c r="N495" t="s">
        <v>313</v>
      </c>
      <c r="O495" t="s">
        <v>313</v>
      </c>
      <c r="P495" t="s">
        <v>313</v>
      </c>
      <c r="Q495" t="s">
        <v>313</v>
      </c>
      <c r="R495" t="s">
        <v>313</v>
      </c>
      <c r="S495" t="s">
        <v>313</v>
      </c>
      <c r="T495" t="s">
        <v>313</v>
      </c>
      <c r="U495" t="s">
        <v>313</v>
      </c>
      <c r="V495" t="s">
        <v>313</v>
      </c>
      <c r="W495" t="s">
        <v>320</v>
      </c>
      <c r="X495" t="s">
        <v>347</v>
      </c>
      <c r="Y495" t="s">
        <v>313</v>
      </c>
      <c r="Z495" s="32"/>
      <c r="AA495">
        <v>1600</v>
      </c>
      <c r="AB495">
        <v>252471</v>
      </c>
      <c r="AC495">
        <v>56</v>
      </c>
      <c r="AD495" t="s">
        <v>20</v>
      </c>
      <c r="AE495" s="32">
        <v>46080</v>
      </c>
      <c r="AF495" s="62">
        <v>0.51340277777777776</v>
      </c>
      <c r="AG495" t="s">
        <v>313</v>
      </c>
      <c r="AH495" t="s">
        <v>335</v>
      </c>
      <c r="AI495" s="32">
        <v>46136</v>
      </c>
      <c r="AJ495" s="62">
        <v>0.38449074074074074</v>
      </c>
      <c r="AK495" t="s">
        <v>474</v>
      </c>
      <c r="AL495" t="s">
        <v>5971</v>
      </c>
      <c r="AM495" t="s">
        <v>313</v>
      </c>
      <c r="AN495" t="s">
        <v>4469</v>
      </c>
      <c r="AO495" t="s">
        <v>313</v>
      </c>
      <c r="AP495" t="s">
        <v>4198</v>
      </c>
      <c r="AQ495" t="s">
        <v>4469</v>
      </c>
      <c r="AR495" s="32"/>
      <c r="AS495">
        <v>30</v>
      </c>
      <c r="AT495" t="s">
        <v>313</v>
      </c>
      <c r="AU495" t="s">
        <v>313</v>
      </c>
      <c r="AV495" t="s">
        <v>313</v>
      </c>
      <c r="AW495" t="s">
        <v>313</v>
      </c>
      <c r="AX495">
        <v>1</v>
      </c>
    </row>
    <row r="496" spans="1:50" x14ac:dyDescent="0.3">
      <c r="A496" t="s">
        <v>20</v>
      </c>
      <c r="B496">
        <v>983</v>
      </c>
      <c r="D496">
        <v>3330</v>
      </c>
      <c r="E496" t="s">
        <v>313</v>
      </c>
      <c r="F496" t="s">
        <v>313</v>
      </c>
      <c r="G496" t="s">
        <v>5018</v>
      </c>
      <c r="I496" t="s">
        <v>313</v>
      </c>
      <c r="J496" t="s">
        <v>4632</v>
      </c>
      <c r="K496" t="s">
        <v>5658</v>
      </c>
      <c r="L496" t="s">
        <v>313</v>
      </c>
      <c r="M496" t="s">
        <v>648</v>
      </c>
      <c r="N496" t="s">
        <v>313</v>
      </c>
      <c r="O496" t="s">
        <v>313</v>
      </c>
      <c r="P496" t="s">
        <v>313</v>
      </c>
      <c r="Q496" t="s">
        <v>313</v>
      </c>
      <c r="R496" t="s">
        <v>313</v>
      </c>
      <c r="S496" t="s">
        <v>313</v>
      </c>
      <c r="T496" t="s">
        <v>313</v>
      </c>
      <c r="U496" t="s">
        <v>313</v>
      </c>
      <c r="V496" t="s">
        <v>313</v>
      </c>
      <c r="W496" t="s">
        <v>320</v>
      </c>
      <c r="X496" t="s">
        <v>356</v>
      </c>
      <c r="Y496" t="s">
        <v>313</v>
      </c>
      <c r="Z496" s="32"/>
      <c r="AA496">
        <v>0</v>
      </c>
      <c r="AB496">
        <v>384454</v>
      </c>
      <c r="AC496">
        <v>33</v>
      </c>
      <c r="AD496" t="s">
        <v>20</v>
      </c>
      <c r="AE496" s="32">
        <v>46080</v>
      </c>
      <c r="AF496" s="62">
        <v>0.5448263888888889</v>
      </c>
      <c r="AG496" t="s">
        <v>313</v>
      </c>
      <c r="AH496" t="s">
        <v>358</v>
      </c>
      <c r="AI496" s="32">
        <v>46113</v>
      </c>
      <c r="AJ496" s="62">
        <v>0.44480324074074074</v>
      </c>
      <c r="AK496" t="s">
        <v>313</v>
      </c>
      <c r="AL496" t="s">
        <v>313</v>
      </c>
      <c r="AM496" t="s">
        <v>313</v>
      </c>
      <c r="AN496" t="s">
        <v>4198</v>
      </c>
      <c r="AO496" t="s">
        <v>313</v>
      </c>
      <c r="AP496" t="s">
        <v>313</v>
      </c>
      <c r="AQ496" t="s">
        <v>313</v>
      </c>
      <c r="AR496" s="32"/>
      <c r="AS496">
        <v>30</v>
      </c>
      <c r="AT496" t="s">
        <v>313</v>
      </c>
      <c r="AU496" t="s">
        <v>313</v>
      </c>
      <c r="AV496" t="s">
        <v>313</v>
      </c>
      <c r="AW496" t="s">
        <v>313</v>
      </c>
      <c r="AX496">
        <v>1</v>
      </c>
    </row>
    <row r="497" spans="1:50" x14ac:dyDescent="0.3">
      <c r="A497" t="s">
        <v>20</v>
      </c>
      <c r="B497">
        <v>984</v>
      </c>
      <c r="D497">
        <v>3331</v>
      </c>
      <c r="E497" t="s">
        <v>313</v>
      </c>
      <c r="F497" t="s">
        <v>313</v>
      </c>
      <c r="G497" t="s">
        <v>4633</v>
      </c>
      <c r="I497" t="s">
        <v>313</v>
      </c>
      <c r="J497" t="s">
        <v>4634</v>
      </c>
      <c r="K497" t="s">
        <v>5659</v>
      </c>
      <c r="L497" t="s">
        <v>313</v>
      </c>
      <c r="M497" t="s">
        <v>4263</v>
      </c>
      <c r="N497" t="s">
        <v>313</v>
      </c>
      <c r="O497" t="s">
        <v>313</v>
      </c>
      <c r="P497" t="s">
        <v>313</v>
      </c>
      <c r="Q497" t="s">
        <v>313</v>
      </c>
      <c r="R497" t="s">
        <v>313</v>
      </c>
      <c r="S497" t="s">
        <v>313</v>
      </c>
      <c r="T497" t="s">
        <v>313</v>
      </c>
      <c r="U497" t="s">
        <v>313</v>
      </c>
      <c r="V497" t="s">
        <v>313</v>
      </c>
      <c r="W497" t="s">
        <v>320</v>
      </c>
      <c r="X497" t="s">
        <v>397</v>
      </c>
      <c r="Y497" t="s">
        <v>313</v>
      </c>
      <c r="Z497" s="32"/>
      <c r="AA497">
        <v>0</v>
      </c>
      <c r="AB497">
        <v>0</v>
      </c>
      <c r="AC497">
        <v>82</v>
      </c>
      <c r="AD497" t="s">
        <v>20</v>
      </c>
      <c r="AE497" s="32">
        <v>46080</v>
      </c>
      <c r="AF497" s="62">
        <v>0.54798611111111106</v>
      </c>
      <c r="AG497" t="s">
        <v>313</v>
      </c>
      <c r="AH497" t="s">
        <v>322</v>
      </c>
      <c r="AI497" s="32"/>
      <c r="AJ497" s="62"/>
      <c r="AK497" t="s">
        <v>313</v>
      </c>
      <c r="AL497" t="s">
        <v>313</v>
      </c>
      <c r="AM497" t="s">
        <v>313</v>
      </c>
      <c r="AN497" t="s">
        <v>313</v>
      </c>
      <c r="AO497" t="s">
        <v>313</v>
      </c>
      <c r="AP497" t="s">
        <v>6002</v>
      </c>
      <c r="AQ497" t="s">
        <v>313</v>
      </c>
      <c r="AR497" s="32">
        <v>46141</v>
      </c>
      <c r="AS497">
        <v>30</v>
      </c>
      <c r="AT497" t="s">
        <v>313</v>
      </c>
      <c r="AU497" t="s">
        <v>313</v>
      </c>
      <c r="AV497" t="s">
        <v>313</v>
      </c>
      <c r="AW497" t="s">
        <v>313</v>
      </c>
      <c r="AX497">
        <v>1</v>
      </c>
    </row>
    <row r="498" spans="1:50" x14ac:dyDescent="0.3">
      <c r="A498" t="s">
        <v>40</v>
      </c>
      <c r="B498">
        <v>985</v>
      </c>
      <c r="D498">
        <v>3332</v>
      </c>
      <c r="E498" t="s">
        <v>4923</v>
      </c>
      <c r="F498" t="s">
        <v>313</v>
      </c>
      <c r="G498" t="s">
        <v>4635</v>
      </c>
      <c r="I498" t="s">
        <v>313</v>
      </c>
      <c r="J498" t="s">
        <v>4636</v>
      </c>
      <c r="K498" t="s">
        <v>5660</v>
      </c>
      <c r="L498" t="s">
        <v>313</v>
      </c>
      <c r="M498" t="s">
        <v>4273</v>
      </c>
      <c r="N498" t="s">
        <v>313</v>
      </c>
      <c r="O498" t="s">
        <v>313</v>
      </c>
      <c r="P498" t="s">
        <v>313</v>
      </c>
      <c r="Q498" t="s">
        <v>313</v>
      </c>
      <c r="R498" t="s">
        <v>313</v>
      </c>
      <c r="S498" t="s">
        <v>313</v>
      </c>
      <c r="T498" t="s">
        <v>313</v>
      </c>
      <c r="U498" t="s">
        <v>313</v>
      </c>
      <c r="V498" t="s">
        <v>313</v>
      </c>
      <c r="W498" t="s">
        <v>320</v>
      </c>
      <c r="X498" t="s">
        <v>356</v>
      </c>
      <c r="Y498" t="s">
        <v>313</v>
      </c>
      <c r="Z498" s="32">
        <v>46112</v>
      </c>
      <c r="AA498">
        <v>5007058</v>
      </c>
      <c r="AB498">
        <v>268966</v>
      </c>
      <c r="AC498">
        <v>42</v>
      </c>
      <c r="AD498" t="s">
        <v>40</v>
      </c>
      <c r="AE498" s="32">
        <v>46080</v>
      </c>
      <c r="AF498" s="62">
        <v>0.60878472222222224</v>
      </c>
      <c r="AG498" t="s">
        <v>313</v>
      </c>
      <c r="AH498" t="s">
        <v>335</v>
      </c>
      <c r="AI498" s="32">
        <v>46122</v>
      </c>
      <c r="AJ498" s="62">
        <v>0.66790509259259256</v>
      </c>
      <c r="AK498" t="s">
        <v>398</v>
      </c>
      <c r="AL498" t="s">
        <v>313</v>
      </c>
      <c r="AM498" t="s">
        <v>313</v>
      </c>
      <c r="AN498" t="s">
        <v>4615</v>
      </c>
      <c r="AO498" t="s">
        <v>40</v>
      </c>
      <c r="AP498" t="s">
        <v>4615</v>
      </c>
      <c r="AQ498" t="s">
        <v>313</v>
      </c>
      <c r="AR498" s="32">
        <v>46093</v>
      </c>
      <c r="AS498">
        <v>30</v>
      </c>
      <c r="AT498" t="s">
        <v>5661</v>
      </c>
      <c r="AU498" t="s">
        <v>2257</v>
      </c>
      <c r="AV498" t="s">
        <v>313</v>
      </c>
      <c r="AW498" t="s">
        <v>313</v>
      </c>
      <c r="AX498">
        <v>1</v>
      </c>
    </row>
    <row r="499" spans="1:50" x14ac:dyDescent="0.3">
      <c r="A499" t="s">
        <v>40</v>
      </c>
      <c r="B499">
        <v>987</v>
      </c>
      <c r="D499">
        <v>3334</v>
      </c>
      <c r="E499" t="s">
        <v>4924</v>
      </c>
      <c r="F499" t="s">
        <v>313</v>
      </c>
      <c r="G499" t="s">
        <v>4637</v>
      </c>
      <c r="H499">
        <v>7730144000142</v>
      </c>
      <c r="I499" t="s">
        <v>313</v>
      </c>
      <c r="J499" t="s">
        <v>5662</v>
      </c>
      <c r="K499" t="s">
        <v>5663</v>
      </c>
      <c r="L499" t="s">
        <v>313</v>
      </c>
      <c r="M499" t="s">
        <v>4639</v>
      </c>
      <c r="N499" t="s">
        <v>313</v>
      </c>
      <c r="O499" t="s">
        <v>313</v>
      </c>
      <c r="P499" t="s">
        <v>313</v>
      </c>
      <c r="Q499" t="s">
        <v>313</v>
      </c>
      <c r="R499" t="s">
        <v>313</v>
      </c>
      <c r="S499" t="s">
        <v>313</v>
      </c>
      <c r="T499" t="s">
        <v>313</v>
      </c>
      <c r="U499" t="s">
        <v>313</v>
      </c>
      <c r="V499" t="s">
        <v>313</v>
      </c>
      <c r="W499" t="s">
        <v>320</v>
      </c>
      <c r="X499" t="s">
        <v>347</v>
      </c>
      <c r="Y499" t="s">
        <v>313</v>
      </c>
      <c r="Z499" s="32">
        <v>46112</v>
      </c>
      <c r="AA499">
        <v>29800</v>
      </c>
      <c r="AB499">
        <v>4600</v>
      </c>
      <c r="AC499">
        <v>80</v>
      </c>
      <c r="AD499" t="s">
        <v>40</v>
      </c>
      <c r="AE499" s="32">
        <v>46080</v>
      </c>
      <c r="AF499" s="62">
        <v>0.89208333333333334</v>
      </c>
      <c r="AG499" t="s">
        <v>313</v>
      </c>
      <c r="AH499" t="s">
        <v>335</v>
      </c>
      <c r="AI499" s="32">
        <v>46160</v>
      </c>
      <c r="AJ499" s="62">
        <v>0.70453703703703707</v>
      </c>
      <c r="AK499" t="s">
        <v>6114</v>
      </c>
      <c r="AL499" t="s">
        <v>313</v>
      </c>
      <c r="AM499" t="s">
        <v>313</v>
      </c>
      <c r="AN499" t="s">
        <v>4662</v>
      </c>
      <c r="AO499" t="s">
        <v>40</v>
      </c>
      <c r="AP499" t="s">
        <v>4640</v>
      </c>
      <c r="AQ499" t="s">
        <v>313</v>
      </c>
      <c r="AR499" s="32">
        <v>46101</v>
      </c>
      <c r="AS499">
        <v>30</v>
      </c>
      <c r="AT499" t="s">
        <v>313</v>
      </c>
      <c r="AU499" t="s">
        <v>30</v>
      </c>
      <c r="AV499" t="s">
        <v>313</v>
      </c>
      <c r="AW499" t="s">
        <v>313</v>
      </c>
      <c r="AX499">
        <v>1</v>
      </c>
    </row>
    <row r="500" spans="1:50" x14ac:dyDescent="0.3">
      <c r="A500" t="s">
        <v>45</v>
      </c>
      <c r="B500">
        <v>990</v>
      </c>
      <c r="D500">
        <v>3335</v>
      </c>
      <c r="E500" t="s">
        <v>5094</v>
      </c>
      <c r="F500" t="s">
        <v>313</v>
      </c>
      <c r="G500" t="s">
        <v>4670</v>
      </c>
      <c r="H500">
        <v>15497764000616</v>
      </c>
      <c r="I500" t="s">
        <v>313</v>
      </c>
      <c r="J500" t="s">
        <v>5664</v>
      </c>
      <c r="K500" t="s">
        <v>4672</v>
      </c>
      <c r="L500" t="s">
        <v>313</v>
      </c>
      <c r="M500" t="s">
        <v>4673</v>
      </c>
      <c r="N500" t="s">
        <v>313</v>
      </c>
      <c r="O500" t="s">
        <v>313</v>
      </c>
      <c r="P500" t="s">
        <v>313</v>
      </c>
      <c r="Q500" t="s">
        <v>4674</v>
      </c>
      <c r="R500" t="s">
        <v>472</v>
      </c>
      <c r="S500" t="s">
        <v>354</v>
      </c>
      <c r="T500" t="s">
        <v>313</v>
      </c>
      <c r="U500" t="s">
        <v>313</v>
      </c>
      <c r="V500" t="s">
        <v>5595</v>
      </c>
      <c r="W500" t="s">
        <v>320</v>
      </c>
      <c r="X500" t="s">
        <v>397</v>
      </c>
      <c r="Y500" t="s">
        <v>313</v>
      </c>
      <c r="Z500" s="32">
        <v>46203</v>
      </c>
      <c r="AC500">
        <v>35</v>
      </c>
      <c r="AD500" t="s">
        <v>40</v>
      </c>
      <c r="AE500" s="32">
        <v>46084</v>
      </c>
      <c r="AF500" s="62">
        <v>0.89053240740740736</v>
      </c>
      <c r="AG500" t="s">
        <v>313</v>
      </c>
      <c r="AH500" t="s">
        <v>335</v>
      </c>
      <c r="AI500" s="32">
        <v>46119</v>
      </c>
      <c r="AJ500" s="62">
        <v>0.45798611111111109</v>
      </c>
      <c r="AK500" t="s">
        <v>6114</v>
      </c>
      <c r="AL500" t="s">
        <v>313</v>
      </c>
      <c r="AM500" t="s">
        <v>313</v>
      </c>
      <c r="AN500" t="s">
        <v>313</v>
      </c>
      <c r="AO500" t="s">
        <v>45</v>
      </c>
      <c r="AP500" t="s">
        <v>313</v>
      </c>
      <c r="AQ500" t="s">
        <v>313</v>
      </c>
      <c r="AR500" s="32">
        <v>46119</v>
      </c>
      <c r="AS500">
        <v>30</v>
      </c>
      <c r="AT500" t="s">
        <v>313</v>
      </c>
      <c r="AU500" t="s">
        <v>28</v>
      </c>
      <c r="AV500" t="s">
        <v>313</v>
      </c>
      <c r="AW500" t="s">
        <v>313</v>
      </c>
      <c r="AX500">
        <v>1</v>
      </c>
    </row>
    <row r="501" spans="1:50" x14ac:dyDescent="0.3">
      <c r="A501" t="s">
        <v>20</v>
      </c>
      <c r="B501">
        <v>991</v>
      </c>
      <c r="D501">
        <v>3339</v>
      </c>
      <c r="E501" t="s">
        <v>5665</v>
      </c>
      <c r="F501" t="s">
        <v>313</v>
      </c>
      <c r="G501" t="s">
        <v>4698</v>
      </c>
      <c r="H501">
        <v>5137778000160</v>
      </c>
      <c r="I501" t="s">
        <v>313</v>
      </c>
      <c r="J501" t="s">
        <v>4699</v>
      </c>
      <c r="K501" t="s">
        <v>4700</v>
      </c>
      <c r="L501" t="s">
        <v>313</v>
      </c>
      <c r="M501" t="s">
        <v>4701</v>
      </c>
      <c r="N501" t="s">
        <v>313</v>
      </c>
      <c r="O501" t="s">
        <v>313</v>
      </c>
      <c r="P501" t="s">
        <v>313</v>
      </c>
      <c r="Q501" t="s">
        <v>4702</v>
      </c>
      <c r="R501" t="s">
        <v>313</v>
      </c>
      <c r="S501" t="s">
        <v>354</v>
      </c>
      <c r="T501" t="s">
        <v>313</v>
      </c>
      <c r="U501" t="s">
        <v>313</v>
      </c>
      <c r="V501" t="s">
        <v>5595</v>
      </c>
      <c r="W501" t="s">
        <v>320</v>
      </c>
      <c r="X501" t="s">
        <v>397</v>
      </c>
      <c r="Y501" t="s">
        <v>313</v>
      </c>
      <c r="Z501" s="32">
        <v>46112</v>
      </c>
      <c r="AA501">
        <v>1104172</v>
      </c>
      <c r="AB501">
        <v>656776</v>
      </c>
      <c r="AC501">
        <v>20</v>
      </c>
      <c r="AD501" t="s">
        <v>40</v>
      </c>
      <c r="AE501" s="32">
        <v>46085</v>
      </c>
      <c r="AF501" s="62">
        <v>0.69291666666666663</v>
      </c>
      <c r="AG501" t="s">
        <v>313</v>
      </c>
      <c r="AH501" t="s">
        <v>335</v>
      </c>
      <c r="AI501" s="32">
        <v>46105</v>
      </c>
      <c r="AJ501" s="62">
        <v>0.64593750000000005</v>
      </c>
      <c r="AK501" t="s">
        <v>474</v>
      </c>
      <c r="AL501" t="s">
        <v>5666</v>
      </c>
      <c r="AM501" t="s">
        <v>313</v>
      </c>
      <c r="AN501" t="s">
        <v>4687</v>
      </c>
      <c r="AO501" t="s">
        <v>20</v>
      </c>
      <c r="AP501" t="s">
        <v>4687</v>
      </c>
      <c r="AQ501" t="s">
        <v>313</v>
      </c>
      <c r="AR501" s="32">
        <v>46090</v>
      </c>
      <c r="AS501">
        <v>30</v>
      </c>
      <c r="AT501" t="s">
        <v>313</v>
      </c>
      <c r="AU501" t="s">
        <v>138</v>
      </c>
      <c r="AV501" t="s">
        <v>313</v>
      </c>
      <c r="AW501" t="s">
        <v>313</v>
      </c>
      <c r="AX501">
        <v>1</v>
      </c>
    </row>
    <row r="502" spans="1:50" x14ac:dyDescent="0.3">
      <c r="A502" t="s">
        <v>40</v>
      </c>
      <c r="B502">
        <v>993</v>
      </c>
      <c r="D502">
        <v>3342</v>
      </c>
      <c r="E502" t="s">
        <v>4925</v>
      </c>
      <c r="F502" t="s">
        <v>313</v>
      </c>
      <c r="G502" t="s">
        <v>4773</v>
      </c>
      <c r="H502">
        <v>43191819000196</v>
      </c>
      <c r="I502" t="s">
        <v>313</v>
      </c>
      <c r="J502" t="s">
        <v>4703</v>
      </c>
      <c r="K502" t="s">
        <v>4774</v>
      </c>
      <c r="L502" t="s">
        <v>313</v>
      </c>
      <c r="M502" t="s">
        <v>4775</v>
      </c>
      <c r="N502" t="s">
        <v>313</v>
      </c>
      <c r="O502" t="s">
        <v>313</v>
      </c>
      <c r="P502" t="s">
        <v>313</v>
      </c>
      <c r="Q502" t="s">
        <v>4776</v>
      </c>
      <c r="R502" t="s">
        <v>1232</v>
      </c>
      <c r="S502" t="s">
        <v>313</v>
      </c>
      <c r="T502" t="s">
        <v>313</v>
      </c>
      <c r="U502" t="s">
        <v>313</v>
      </c>
      <c r="V502" t="s">
        <v>313</v>
      </c>
      <c r="W502" t="s">
        <v>320</v>
      </c>
      <c r="X502" t="s">
        <v>347</v>
      </c>
      <c r="Y502" t="s">
        <v>313</v>
      </c>
      <c r="Z502" s="32">
        <v>46112</v>
      </c>
      <c r="AA502">
        <v>895843</v>
      </c>
      <c r="AB502">
        <v>395308</v>
      </c>
      <c r="AC502">
        <v>36</v>
      </c>
      <c r="AD502" t="s">
        <v>40</v>
      </c>
      <c r="AE502" s="32">
        <v>46086</v>
      </c>
      <c r="AF502" s="62">
        <v>0.36936342592592591</v>
      </c>
      <c r="AG502" t="s">
        <v>313</v>
      </c>
      <c r="AH502" t="s">
        <v>335</v>
      </c>
      <c r="AI502" s="32">
        <v>46122</v>
      </c>
      <c r="AJ502" s="62">
        <v>0.72621527777777772</v>
      </c>
      <c r="AK502" t="s">
        <v>6115</v>
      </c>
      <c r="AL502" t="s">
        <v>313</v>
      </c>
      <c r="AM502" t="s">
        <v>313</v>
      </c>
      <c r="AN502" t="s">
        <v>4819</v>
      </c>
      <c r="AO502" t="s">
        <v>40</v>
      </c>
      <c r="AP502" t="s">
        <v>4704</v>
      </c>
      <c r="AQ502" t="s">
        <v>313</v>
      </c>
      <c r="AR502" s="32">
        <v>46101</v>
      </c>
      <c r="AS502">
        <v>30</v>
      </c>
      <c r="AT502" t="s">
        <v>313</v>
      </c>
      <c r="AU502" t="s">
        <v>3735</v>
      </c>
      <c r="AV502" t="s">
        <v>313</v>
      </c>
      <c r="AW502" t="s">
        <v>313</v>
      </c>
      <c r="AX502">
        <v>1</v>
      </c>
    </row>
    <row r="503" spans="1:50" x14ac:dyDescent="0.3">
      <c r="A503" t="s">
        <v>45</v>
      </c>
      <c r="B503">
        <v>994</v>
      </c>
      <c r="D503">
        <v>3347</v>
      </c>
      <c r="E503" t="s">
        <v>5140</v>
      </c>
      <c r="F503" t="s">
        <v>4705</v>
      </c>
      <c r="G503" t="s">
        <v>4706</v>
      </c>
      <c r="H503">
        <v>61808531000523</v>
      </c>
      <c r="I503" t="s">
        <v>313</v>
      </c>
      <c r="J503" t="s">
        <v>4705</v>
      </c>
      <c r="K503" t="s">
        <v>5667</v>
      </c>
      <c r="L503" t="s">
        <v>313</v>
      </c>
      <c r="M503" t="s">
        <v>4708</v>
      </c>
      <c r="N503" t="s">
        <v>313</v>
      </c>
      <c r="O503" t="s">
        <v>313</v>
      </c>
      <c r="P503" t="s">
        <v>313</v>
      </c>
      <c r="Q503" t="s">
        <v>631</v>
      </c>
      <c r="R503" t="s">
        <v>330</v>
      </c>
      <c r="S503" t="s">
        <v>345</v>
      </c>
      <c r="T503" t="s">
        <v>313</v>
      </c>
      <c r="U503" t="s">
        <v>313</v>
      </c>
      <c r="V503" t="s">
        <v>313</v>
      </c>
      <c r="W503" t="s">
        <v>320</v>
      </c>
      <c r="X503" t="s">
        <v>333</v>
      </c>
      <c r="Y503" t="s">
        <v>313</v>
      </c>
      <c r="Z503" s="32">
        <v>46142</v>
      </c>
      <c r="AC503">
        <v>76</v>
      </c>
      <c r="AD503" t="s">
        <v>45</v>
      </c>
      <c r="AE503" s="32">
        <v>46086</v>
      </c>
      <c r="AF503" s="62">
        <v>0.72510416666666666</v>
      </c>
      <c r="AG503" t="s">
        <v>313</v>
      </c>
      <c r="AH503" t="s">
        <v>322</v>
      </c>
      <c r="AI503" s="32"/>
      <c r="AJ503" s="62"/>
      <c r="AK503" t="s">
        <v>313</v>
      </c>
      <c r="AL503" t="s">
        <v>313</v>
      </c>
      <c r="AM503" t="s">
        <v>313</v>
      </c>
      <c r="AN503" t="s">
        <v>313</v>
      </c>
      <c r="AO503" t="s">
        <v>45</v>
      </c>
      <c r="AP503" t="s">
        <v>4690</v>
      </c>
      <c r="AQ503" t="s">
        <v>4785</v>
      </c>
      <c r="AR503" s="32">
        <v>46135</v>
      </c>
      <c r="AS503">
        <v>30</v>
      </c>
      <c r="AT503" t="s">
        <v>313</v>
      </c>
      <c r="AU503" t="s">
        <v>30</v>
      </c>
      <c r="AV503" t="s">
        <v>313</v>
      </c>
      <c r="AW503" t="s">
        <v>313</v>
      </c>
      <c r="AX503">
        <v>1</v>
      </c>
    </row>
    <row r="504" spans="1:50" x14ac:dyDescent="0.3">
      <c r="A504" t="s">
        <v>20</v>
      </c>
      <c r="B504">
        <v>995</v>
      </c>
      <c r="D504">
        <v>3348</v>
      </c>
      <c r="E504" t="s">
        <v>4709</v>
      </c>
      <c r="F504" t="s">
        <v>4710</v>
      </c>
      <c r="G504" t="s">
        <v>4711</v>
      </c>
      <c r="H504">
        <v>58092341000114</v>
      </c>
      <c r="I504" t="s">
        <v>313</v>
      </c>
      <c r="J504" t="s">
        <v>4710</v>
      </c>
      <c r="K504" t="s">
        <v>4712</v>
      </c>
      <c r="L504" t="s">
        <v>313</v>
      </c>
      <c r="M504" t="s">
        <v>4713</v>
      </c>
      <c r="N504" t="s">
        <v>313</v>
      </c>
      <c r="O504" t="s">
        <v>313</v>
      </c>
      <c r="P504" t="s">
        <v>313</v>
      </c>
      <c r="Q504" t="s">
        <v>4714</v>
      </c>
      <c r="R504" t="s">
        <v>472</v>
      </c>
      <c r="S504" t="s">
        <v>345</v>
      </c>
      <c r="T504" t="s">
        <v>313</v>
      </c>
      <c r="U504" t="s">
        <v>313</v>
      </c>
      <c r="V504" t="s">
        <v>313</v>
      </c>
      <c r="W504" t="s">
        <v>320</v>
      </c>
      <c r="X504" t="s">
        <v>333</v>
      </c>
      <c r="Y504" t="s">
        <v>313</v>
      </c>
      <c r="Z504" s="32"/>
      <c r="AA504">
        <v>686343</v>
      </c>
      <c r="AB504">
        <v>36781</v>
      </c>
      <c r="AC504">
        <v>3</v>
      </c>
      <c r="AD504" t="s">
        <v>20</v>
      </c>
      <c r="AE504" s="32">
        <v>46087</v>
      </c>
      <c r="AF504" s="62">
        <v>0.52327546296296301</v>
      </c>
      <c r="AG504" t="s">
        <v>313</v>
      </c>
      <c r="AH504" t="s">
        <v>335</v>
      </c>
      <c r="AI504" s="32">
        <v>46090</v>
      </c>
      <c r="AJ504" s="62">
        <v>0.39971064814814816</v>
      </c>
      <c r="AK504" t="s">
        <v>474</v>
      </c>
      <c r="AL504" t="s">
        <v>4709</v>
      </c>
      <c r="AM504" t="s">
        <v>313</v>
      </c>
      <c r="AN504" t="s">
        <v>4715</v>
      </c>
      <c r="AO504" t="s">
        <v>313</v>
      </c>
      <c r="AP504" t="s">
        <v>4715</v>
      </c>
      <c r="AQ504" t="s">
        <v>313</v>
      </c>
      <c r="AR504" s="32">
        <v>46087</v>
      </c>
      <c r="AS504">
        <v>50</v>
      </c>
      <c r="AT504" t="s">
        <v>313</v>
      </c>
      <c r="AU504" t="s">
        <v>313</v>
      </c>
      <c r="AV504" t="s">
        <v>313</v>
      </c>
      <c r="AW504" t="s">
        <v>313</v>
      </c>
      <c r="AX504">
        <v>1</v>
      </c>
    </row>
    <row r="505" spans="1:50" x14ac:dyDescent="0.3">
      <c r="A505" t="s">
        <v>20</v>
      </c>
      <c r="B505">
        <v>996</v>
      </c>
      <c r="D505">
        <v>3351</v>
      </c>
      <c r="E505" t="s">
        <v>5141</v>
      </c>
      <c r="F505" t="s">
        <v>4716</v>
      </c>
      <c r="G505" t="s">
        <v>4970</v>
      </c>
      <c r="H505">
        <v>27672869000139</v>
      </c>
      <c r="I505" t="s">
        <v>313</v>
      </c>
      <c r="J505" t="s">
        <v>5668</v>
      </c>
      <c r="K505" t="s">
        <v>4718</v>
      </c>
      <c r="L505" t="s">
        <v>313</v>
      </c>
      <c r="M505" t="s">
        <v>4719</v>
      </c>
      <c r="N505" t="s">
        <v>313</v>
      </c>
      <c r="O505" t="s">
        <v>313</v>
      </c>
      <c r="P505" t="s">
        <v>313</v>
      </c>
      <c r="Q505" t="s">
        <v>533</v>
      </c>
      <c r="R505" t="s">
        <v>472</v>
      </c>
      <c r="S505" t="s">
        <v>313</v>
      </c>
      <c r="T505" t="s">
        <v>313</v>
      </c>
      <c r="U505" t="s">
        <v>313</v>
      </c>
      <c r="V505" t="s">
        <v>313</v>
      </c>
      <c r="W505" t="s">
        <v>320</v>
      </c>
      <c r="X505" t="s">
        <v>397</v>
      </c>
      <c r="Y505" t="s">
        <v>313</v>
      </c>
      <c r="Z505" s="32"/>
      <c r="AA505">
        <v>7305558</v>
      </c>
      <c r="AB505">
        <v>143186</v>
      </c>
      <c r="AC505">
        <v>40</v>
      </c>
      <c r="AD505" t="s">
        <v>20</v>
      </c>
      <c r="AE505" s="32">
        <v>46087</v>
      </c>
      <c r="AF505" s="62">
        <v>0.71341435185185187</v>
      </c>
      <c r="AG505" t="s">
        <v>313</v>
      </c>
      <c r="AH505" t="s">
        <v>335</v>
      </c>
      <c r="AI505" s="32">
        <v>46127</v>
      </c>
      <c r="AJ505" s="62">
        <v>0.39947916666666666</v>
      </c>
      <c r="AK505" t="s">
        <v>474</v>
      </c>
      <c r="AL505" t="s">
        <v>5142</v>
      </c>
      <c r="AM505" t="s">
        <v>313</v>
      </c>
      <c r="AN505" t="s">
        <v>4971</v>
      </c>
      <c r="AO505" t="s">
        <v>313</v>
      </c>
      <c r="AP505" t="s">
        <v>4690</v>
      </c>
      <c r="AQ505" t="s">
        <v>313</v>
      </c>
      <c r="AR505" s="32">
        <v>46127</v>
      </c>
      <c r="AS505">
        <v>30</v>
      </c>
      <c r="AT505" t="s">
        <v>313</v>
      </c>
      <c r="AU505" t="s">
        <v>313</v>
      </c>
      <c r="AV505" t="s">
        <v>313</v>
      </c>
      <c r="AW505" t="s">
        <v>313</v>
      </c>
      <c r="AX505">
        <v>1</v>
      </c>
    </row>
    <row r="506" spans="1:50" x14ac:dyDescent="0.3">
      <c r="A506" t="s">
        <v>45</v>
      </c>
      <c r="B506">
        <v>997</v>
      </c>
      <c r="D506">
        <v>3341</v>
      </c>
      <c r="E506" t="s">
        <v>313</v>
      </c>
      <c r="F506" t="s">
        <v>313</v>
      </c>
      <c r="G506" t="s">
        <v>4720</v>
      </c>
      <c r="I506" t="s">
        <v>313</v>
      </c>
      <c r="J506" t="s">
        <v>4721</v>
      </c>
      <c r="K506" t="s">
        <v>5669</v>
      </c>
      <c r="L506" t="s">
        <v>313</v>
      </c>
      <c r="M506" t="s">
        <v>4722</v>
      </c>
      <c r="N506" t="s">
        <v>313</v>
      </c>
      <c r="O506" t="s">
        <v>313</v>
      </c>
      <c r="P506" t="s">
        <v>313</v>
      </c>
      <c r="Q506" t="s">
        <v>313</v>
      </c>
      <c r="R506" t="s">
        <v>313</v>
      </c>
      <c r="S506" t="s">
        <v>2025</v>
      </c>
      <c r="T506" t="s">
        <v>313</v>
      </c>
      <c r="U506" t="s">
        <v>313</v>
      </c>
      <c r="V506" t="s">
        <v>5574</v>
      </c>
      <c r="W506" t="s">
        <v>320</v>
      </c>
      <c r="X506" t="s">
        <v>321</v>
      </c>
      <c r="Y506" t="s">
        <v>313</v>
      </c>
      <c r="Z506" s="32">
        <v>46112</v>
      </c>
      <c r="AC506">
        <v>1</v>
      </c>
      <c r="AD506" t="s">
        <v>40</v>
      </c>
      <c r="AE506" s="32">
        <v>46090</v>
      </c>
      <c r="AF506" s="62">
        <v>0.59471064814814811</v>
      </c>
      <c r="AG506" t="s">
        <v>313</v>
      </c>
      <c r="AH506" t="s">
        <v>335</v>
      </c>
      <c r="AI506" s="32">
        <v>46091</v>
      </c>
      <c r="AJ506" s="62">
        <v>0.41895833333333332</v>
      </c>
      <c r="AK506" t="s">
        <v>6118</v>
      </c>
      <c r="AL506" t="s">
        <v>313</v>
      </c>
      <c r="AM506" t="s">
        <v>313</v>
      </c>
      <c r="AN506" t="s">
        <v>313</v>
      </c>
      <c r="AO506" t="s">
        <v>45</v>
      </c>
      <c r="AP506" t="s">
        <v>313</v>
      </c>
      <c r="AQ506" t="s">
        <v>313</v>
      </c>
      <c r="AR506" s="32"/>
      <c r="AS506">
        <v>30</v>
      </c>
      <c r="AT506" t="s">
        <v>313</v>
      </c>
      <c r="AU506" t="s">
        <v>313</v>
      </c>
      <c r="AV506" t="s">
        <v>313</v>
      </c>
      <c r="AW506" t="s">
        <v>313</v>
      </c>
      <c r="AX506">
        <v>1</v>
      </c>
    </row>
    <row r="507" spans="1:50" x14ac:dyDescent="0.3">
      <c r="A507" t="s">
        <v>20</v>
      </c>
      <c r="B507">
        <v>999</v>
      </c>
      <c r="D507">
        <v>3360</v>
      </c>
      <c r="E507" t="s">
        <v>4723</v>
      </c>
      <c r="F507" t="s">
        <v>313</v>
      </c>
      <c r="G507" t="s">
        <v>4724</v>
      </c>
      <c r="I507" t="s">
        <v>313</v>
      </c>
      <c r="J507" t="s">
        <v>4725</v>
      </c>
      <c r="K507" t="s">
        <v>5670</v>
      </c>
      <c r="L507" t="s">
        <v>313</v>
      </c>
      <c r="M507" t="s">
        <v>4726</v>
      </c>
      <c r="N507" t="s">
        <v>313</v>
      </c>
      <c r="O507" t="s">
        <v>313</v>
      </c>
      <c r="P507" t="s">
        <v>313</v>
      </c>
      <c r="Q507" t="s">
        <v>313</v>
      </c>
      <c r="R507" t="s">
        <v>313</v>
      </c>
      <c r="S507" t="s">
        <v>2025</v>
      </c>
      <c r="T507" t="s">
        <v>313</v>
      </c>
      <c r="U507" t="s">
        <v>313</v>
      </c>
      <c r="V507" t="s">
        <v>5574</v>
      </c>
      <c r="W507" t="s">
        <v>320</v>
      </c>
      <c r="X507" t="s">
        <v>437</v>
      </c>
      <c r="Y507" t="s">
        <v>313</v>
      </c>
      <c r="Z507" s="32">
        <v>46112</v>
      </c>
      <c r="AC507">
        <v>29</v>
      </c>
      <c r="AD507" t="s">
        <v>40</v>
      </c>
      <c r="AE507" s="32">
        <v>46091</v>
      </c>
      <c r="AF507" s="62">
        <v>0.38</v>
      </c>
      <c r="AG507" t="s">
        <v>313</v>
      </c>
      <c r="AH507" t="s">
        <v>335</v>
      </c>
      <c r="AI507" s="32">
        <v>46120</v>
      </c>
      <c r="AJ507" s="62">
        <v>0.72618055555555561</v>
      </c>
      <c r="AK507" t="s">
        <v>6118</v>
      </c>
      <c r="AL507" t="s">
        <v>5671</v>
      </c>
      <c r="AM507" t="s">
        <v>313</v>
      </c>
      <c r="AN507" t="s">
        <v>313</v>
      </c>
      <c r="AO507" t="s">
        <v>20</v>
      </c>
      <c r="AP507" t="s">
        <v>313</v>
      </c>
      <c r="AQ507" t="s">
        <v>313</v>
      </c>
      <c r="AR507" s="32">
        <v>46100</v>
      </c>
      <c r="AS507">
        <v>30</v>
      </c>
      <c r="AT507" t="s">
        <v>313</v>
      </c>
      <c r="AU507" t="s">
        <v>313</v>
      </c>
      <c r="AV507" t="s">
        <v>313</v>
      </c>
      <c r="AW507" t="s">
        <v>313</v>
      </c>
      <c r="AX507">
        <v>1</v>
      </c>
    </row>
    <row r="508" spans="1:50" x14ac:dyDescent="0.3">
      <c r="A508" t="s">
        <v>40</v>
      </c>
      <c r="B508">
        <v>1000</v>
      </c>
      <c r="D508">
        <v>3358</v>
      </c>
      <c r="E508" t="s">
        <v>4798</v>
      </c>
      <c r="F508" t="s">
        <v>313</v>
      </c>
      <c r="G508" t="s">
        <v>4727</v>
      </c>
      <c r="I508" t="s">
        <v>313</v>
      </c>
      <c r="J508" t="s">
        <v>4777</v>
      </c>
      <c r="K508" t="s">
        <v>5672</v>
      </c>
      <c r="L508" t="s">
        <v>313</v>
      </c>
      <c r="M508" t="s">
        <v>4728</v>
      </c>
      <c r="N508" t="s">
        <v>313</v>
      </c>
      <c r="O508" t="s">
        <v>313</v>
      </c>
      <c r="P508" t="s">
        <v>313</v>
      </c>
      <c r="Q508" t="s">
        <v>313</v>
      </c>
      <c r="R508" t="s">
        <v>313</v>
      </c>
      <c r="S508" t="s">
        <v>2025</v>
      </c>
      <c r="T508" t="s">
        <v>313</v>
      </c>
      <c r="U508" t="s">
        <v>313</v>
      </c>
      <c r="V508" t="s">
        <v>5590</v>
      </c>
      <c r="W508" t="s">
        <v>320</v>
      </c>
      <c r="X508" t="s">
        <v>437</v>
      </c>
      <c r="Y508" t="s">
        <v>313</v>
      </c>
      <c r="Z508" s="32">
        <v>46112</v>
      </c>
      <c r="AC508">
        <v>2</v>
      </c>
      <c r="AD508" t="s">
        <v>40</v>
      </c>
      <c r="AE508" s="32">
        <v>46091</v>
      </c>
      <c r="AF508" s="62">
        <v>0.38824074074074072</v>
      </c>
      <c r="AG508" t="s">
        <v>313</v>
      </c>
      <c r="AH508" t="s">
        <v>335</v>
      </c>
      <c r="AI508" s="32">
        <v>46093</v>
      </c>
      <c r="AJ508" s="62">
        <v>0.72733796296296294</v>
      </c>
      <c r="AK508" t="s">
        <v>6118</v>
      </c>
      <c r="AL508" t="s">
        <v>313</v>
      </c>
      <c r="AM508" t="s">
        <v>313</v>
      </c>
      <c r="AN508" t="s">
        <v>313</v>
      </c>
      <c r="AO508" t="s">
        <v>40</v>
      </c>
      <c r="AP508" t="s">
        <v>313</v>
      </c>
      <c r="AQ508" t="s">
        <v>313</v>
      </c>
      <c r="AR508" s="32">
        <v>46093</v>
      </c>
      <c r="AS508">
        <v>30</v>
      </c>
      <c r="AT508" t="s">
        <v>313</v>
      </c>
      <c r="AU508" t="s">
        <v>313</v>
      </c>
      <c r="AV508" t="s">
        <v>313</v>
      </c>
      <c r="AW508" t="s">
        <v>313</v>
      </c>
      <c r="AX508">
        <v>1</v>
      </c>
    </row>
    <row r="509" spans="1:50" x14ac:dyDescent="0.3">
      <c r="A509" t="s">
        <v>45</v>
      </c>
      <c r="B509">
        <v>1001</v>
      </c>
      <c r="D509">
        <v>3357</v>
      </c>
      <c r="E509" t="s">
        <v>4926</v>
      </c>
      <c r="F509" t="s">
        <v>313</v>
      </c>
      <c r="G509" t="s">
        <v>4729</v>
      </c>
      <c r="I509" t="s">
        <v>313</v>
      </c>
      <c r="J509" t="s">
        <v>4730</v>
      </c>
      <c r="K509" t="s">
        <v>4731</v>
      </c>
      <c r="L509" t="s">
        <v>313</v>
      </c>
      <c r="M509" t="s">
        <v>4732</v>
      </c>
      <c r="N509" t="s">
        <v>313</v>
      </c>
      <c r="O509" t="s">
        <v>313</v>
      </c>
      <c r="P509" t="s">
        <v>313</v>
      </c>
      <c r="Q509" t="s">
        <v>4733</v>
      </c>
      <c r="R509" t="s">
        <v>313</v>
      </c>
      <c r="S509" t="s">
        <v>354</v>
      </c>
      <c r="T509" t="s">
        <v>313</v>
      </c>
      <c r="U509" t="s">
        <v>313</v>
      </c>
      <c r="V509" t="s">
        <v>5595</v>
      </c>
      <c r="W509" t="s">
        <v>320</v>
      </c>
      <c r="X509" t="s">
        <v>347</v>
      </c>
      <c r="Y509" t="s">
        <v>313</v>
      </c>
      <c r="Z509" s="32">
        <v>46173</v>
      </c>
      <c r="AA509">
        <v>16800</v>
      </c>
      <c r="AB509">
        <v>12600</v>
      </c>
      <c r="AC509">
        <v>71</v>
      </c>
      <c r="AD509" t="s">
        <v>40</v>
      </c>
      <c r="AE509" s="32">
        <v>46091</v>
      </c>
      <c r="AF509" s="62">
        <v>0.38930555555555557</v>
      </c>
      <c r="AG509" t="s">
        <v>313</v>
      </c>
      <c r="AH509" t="s">
        <v>322</v>
      </c>
      <c r="AI509" s="32"/>
      <c r="AJ509" s="62"/>
      <c r="AK509" t="s">
        <v>313</v>
      </c>
      <c r="AL509" t="s">
        <v>313</v>
      </c>
      <c r="AM509" t="s">
        <v>313</v>
      </c>
      <c r="AN509" t="s">
        <v>4783</v>
      </c>
      <c r="AO509" t="s">
        <v>45</v>
      </c>
      <c r="AP509" t="s">
        <v>4820</v>
      </c>
      <c r="AQ509" t="s">
        <v>313</v>
      </c>
      <c r="AR509" s="32">
        <v>46155</v>
      </c>
      <c r="AS509">
        <v>30</v>
      </c>
      <c r="AT509" t="s">
        <v>313</v>
      </c>
      <c r="AU509" t="s">
        <v>313</v>
      </c>
      <c r="AV509" t="s">
        <v>313</v>
      </c>
      <c r="AW509" t="s">
        <v>313</v>
      </c>
      <c r="AX509">
        <v>1</v>
      </c>
    </row>
    <row r="510" spans="1:50" x14ac:dyDescent="0.3">
      <c r="A510" t="s">
        <v>20</v>
      </c>
      <c r="B510">
        <v>1002</v>
      </c>
      <c r="D510">
        <v>3356</v>
      </c>
      <c r="E510" t="s">
        <v>5673</v>
      </c>
      <c r="F510" t="s">
        <v>313</v>
      </c>
      <c r="G510" t="s">
        <v>4734</v>
      </c>
      <c r="I510" t="s">
        <v>313</v>
      </c>
      <c r="J510" t="s">
        <v>4735</v>
      </c>
      <c r="K510" t="s">
        <v>5674</v>
      </c>
      <c r="L510" t="s">
        <v>313</v>
      </c>
      <c r="M510" t="s">
        <v>4736</v>
      </c>
      <c r="N510" t="s">
        <v>313</v>
      </c>
      <c r="O510" t="s">
        <v>313</v>
      </c>
      <c r="P510" t="s">
        <v>313</v>
      </c>
      <c r="Q510" t="s">
        <v>313</v>
      </c>
      <c r="R510" t="s">
        <v>313</v>
      </c>
      <c r="S510" t="s">
        <v>2025</v>
      </c>
      <c r="T510" t="s">
        <v>313</v>
      </c>
      <c r="U510" t="s">
        <v>313</v>
      </c>
      <c r="V510" t="s">
        <v>5574</v>
      </c>
      <c r="W510" t="s">
        <v>320</v>
      </c>
      <c r="X510" t="s">
        <v>437</v>
      </c>
      <c r="Y510" t="s">
        <v>313</v>
      </c>
      <c r="Z510" s="32">
        <v>46112</v>
      </c>
      <c r="AC510">
        <v>17</v>
      </c>
      <c r="AD510" t="s">
        <v>40</v>
      </c>
      <c r="AE510" s="32">
        <v>46091</v>
      </c>
      <c r="AF510" s="62">
        <v>0.40599537037037037</v>
      </c>
      <c r="AG510" t="s">
        <v>313</v>
      </c>
      <c r="AH510" t="s">
        <v>335</v>
      </c>
      <c r="AI510" s="32">
        <v>46108</v>
      </c>
      <c r="AJ510" s="62">
        <v>0.6</v>
      </c>
      <c r="AK510" t="s">
        <v>6118</v>
      </c>
      <c r="AL510" t="s">
        <v>5675</v>
      </c>
      <c r="AM510" t="s">
        <v>313</v>
      </c>
      <c r="AN510" t="s">
        <v>313</v>
      </c>
      <c r="AO510" t="s">
        <v>20</v>
      </c>
      <c r="AP510" t="s">
        <v>313</v>
      </c>
      <c r="AQ510" t="s">
        <v>313</v>
      </c>
      <c r="AR510" s="32">
        <v>46108</v>
      </c>
      <c r="AS510">
        <v>30</v>
      </c>
      <c r="AT510" t="s">
        <v>313</v>
      </c>
      <c r="AU510" t="s">
        <v>313</v>
      </c>
      <c r="AV510" t="s">
        <v>313</v>
      </c>
      <c r="AW510" t="s">
        <v>313</v>
      </c>
      <c r="AX510">
        <v>1</v>
      </c>
    </row>
    <row r="511" spans="1:50" x14ac:dyDescent="0.3">
      <c r="A511" t="s">
        <v>45</v>
      </c>
      <c r="B511">
        <v>1003</v>
      </c>
      <c r="D511">
        <v>3355</v>
      </c>
      <c r="E511" t="s">
        <v>313</v>
      </c>
      <c r="F511" t="s">
        <v>313</v>
      </c>
      <c r="G511" t="s">
        <v>4737</v>
      </c>
      <c r="I511" t="s">
        <v>313</v>
      </c>
      <c r="J511" t="s">
        <v>4738</v>
      </c>
      <c r="K511" t="s">
        <v>5676</v>
      </c>
      <c r="L511" t="s">
        <v>313</v>
      </c>
      <c r="M511" t="s">
        <v>4739</v>
      </c>
      <c r="N511" t="s">
        <v>313</v>
      </c>
      <c r="O511" t="s">
        <v>313</v>
      </c>
      <c r="P511" t="s">
        <v>313</v>
      </c>
      <c r="Q511" t="s">
        <v>313</v>
      </c>
      <c r="R511" t="s">
        <v>313</v>
      </c>
      <c r="S511" t="s">
        <v>2025</v>
      </c>
      <c r="T511" t="s">
        <v>313</v>
      </c>
      <c r="U511" t="s">
        <v>313</v>
      </c>
      <c r="V511" t="s">
        <v>5574</v>
      </c>
      <c r="W511" t="s">
        <v>320</v>
      </c>
      <c r="X511" t="s">
        <v>321</v>
      </c>
      <c r="Y511" t="s">
        <v>313</v>
      </c>
      <c r="Z511" s="32">
        <v>46112</v>
      </c>
      <c r="AC511">
        <v>0</v>
      </c>
      <c r="AD511" t="s">
        <v>40</v>
      </c>
      <c r="AE511" s="32">
        <v>46091</v>
      </c>
      <c r="AF511" s="62">
        <v>0.40715277777777775</v>
      </c>
      <c r="AG511" t="s">
        <v>313</v>
      </c>
      <c r="AH511" t="s">
        <v>335</v>
      </c>
      <c r="AI511" s="32">
        <v>46091</v>
      </c>
      <c r="AJ511" s="62">
        <v>0.43315972222222221</v>
      </c>
      <c r="AK511" t="s">
        <v>6118</v>
      </c>
      <c r="AL511" t="s">
        <v>313</v>
      </c>
      <c r="AM511" t="s">
        <v>313</v>
      </c>
      <c r="AN511" t="s">
        <v>313</v>
      </c>
      <c r="AO511" t="s">
        <v>45</v>
      </c>
      <c r="AP511" t="s">
        <v>313</v>
      </c>
      <c r="AQ511" t="s">
        <v>313</v>
      </c>
      <c r="AR511" s="32"/>
      <c r="AS511">
        <v>30</v>
      </c>
      <c r="AT511" t="s">
        <v>313</v>
      </c>
      <c r="AU511" t="s">
        <v>313</v>
      </c>
      <c r="AV511" t="s">
        <v>313</v>
      </c>
      <c r="AW511" t="s">
        <v>313</v>
      </c>
      <c r="AX511">
        <v>1</v>
      </c>
    </row>
    <row r="512" spans="1:50" x14ac:dyDescent="0.3">
      <c r="A512" t="s">
        <v>40</v>
      </c>
      <c r="B512">
        <v>1004</v>
      </c>
      <c r="D512">
        <v>3353</v>
      </c>
      <c r="E512" t="s">
        <v>4927</v>
      </c>
      <c r="F512" t="s">
        <v>313</v>
      </c>
      <c r="G512" t="s">
        <v>4740</v>
      </c>
      <c r="H512">
        <v>5291214000188</v>
      </c>
      <c r="I512" t="s">
        <v>313</v>
      </c>
      <c r="J512" t="s">
        <v>4741</v>
      </c>
      <c r="K512" t="s">
        <v>4742</v>
      </c>
      <c r="L512" t="s">
        <v>313</v>
      </c>
      <c r="M512" t="s">
        <v>4743</v>
      </c>
      <c r="N512" t="s">
        <v>313</v>
      </c>
      <c r="O512" t="s">
        <v>313</v>
      </c>
      <c r="P512" t="s">
        <v>313</v>
      </c>
      <c r="Q512" t="s">
        <v>2829</v>
      </c>
      <c r="R512" t="s">
        <v>642</v>
      </c>
      <c r="S512" t="s">
        <v>354</v>
      </c>
      <c r="T512" t="s">
        <v>313</v>
      </c>
      <c r="U512" t="s">
        <v>313</v>
      </c>
      <c r="V512" t="s">
        <v>723</v>
      </c>
      <c r="W512" t="s">
        <v>320</v>
      </c>
      <c r="X512" t="s">
        <v>347</v>
      </c>
      <c r="Y512" t="s">
        <v>313</v>
      </c>
      <c r="Z512" s="32">
        <v>46112</v>
      </c>
      <c r="AA512">
        <v>22800</v>
      </c>
      <c r="AB512">
        <v>14256</v>
      </c>
      <c r="AC512">
        <v>10</v>
      </c>
      <c r="AD512" t="s">
        <v>40</v>
      </c>
      <c r="AE512" s="32">
        <v>46091</v>
      </c>
      <c r="AF512" s="62">
        <v>0.4117939814814815</v>
      </c>
      <c r="AG512" t="s">
        <v>313</v>
      </c>
      <c r="AH512" t="s">
        <v>335</v>
      </c>
      <c r="AI512" s="32">
        <v>46101</v>
      </c>
      <c r="AJ512" s="62">
        <v>0.72059027777777773</v>
      </c>
      <c r="AK512" t="s">
        <v>6115</v>
      </c>
      <c r="AL512" t="s">
        <v>313</v>
      </c>
      <c r="AM512" t="s">
        <v>313</v>
      </c>
      <c r="AN512" t="s">
        <v>4686</v>
      </c>
      <c r="AO512" t="s">
        <v>40</v>
      </c>
      <c r="AP512" t="s">
        <v>4686</v>
      </c>
      <c r="AQ512" t="s">
        <v>313</v>
      </c>
      <c r="AR512" s="32">
        <v>46101</v>
      </c>
      <c r="AS512">
        <v>30</v>
      </c>
      <c r="AT512" t="s">
        <v>313</v>
      </c>
      <c r="AU512" t="s">
        <v>35</v>
      </c>
      <c r="AV512" t="s">
        <v>313</v>
      </c>
      <c r="AW512" t="s">
        <v>313</v>
      </c>
      <c r="AX512">
        <v>1</v>
      </c>
    </row>
    <row r="513" spans="1:50" x14ac:dyDescent="0.3">
      <c r="A513" t="s">
        <v>45</v>
      </c>
      <c r="B513">
        <v>1005</v>
      </c>
      <c r="D513">
        <v>3354</v>
      </c>
      <c r="E513" t="s">
        <v>6126</v>
      </c>
      <c r="F513" t="s">
        <v>313</v>
      </c>
      <c r="G513" t="s">
        <v>4744</v>
      </c>
      <c r="H513">
        <v>59578948000171</v>
      </c>
      <c r="I513" t="s">
        <v>313</v>
      </c>
      <c r="J513" t="s">
        <v>4745</v>
      </c>
      <c r="K513" t="s">
        <v>5677</v>
      </c>
      <c r="L513" t="s">
        <v>313</v>
      </c>
      <c r="M513" t="s">
        <v>4746</v>
      </c>
      <c r="N513" t="s">
        <v>313</v>
      </c>
      <c r="O513" t="s">
        <v>313</v>
      </c>
      <c r="P513" t="s">
        <v>313</v>
      </c>
      <c r="Q513" t="s">
        <v>631</v>
      </c>
      <c r="R513" t="s">
        <v>330</v>
      </c>
      <c r="S513" t="s">
        <v>2025</v>
      </c>
      <c r="T513" t="s">
        <v>313</v>
      </c>
      <c r="U513" t="s">
        <v>313</v>
      </c>
      <c r="V513" t="s">
        <v>5590</v>
      </c>
      <c r="W513" t="s">
        <v>320</v>
      </c>
      <c r="X513" t="s">
        <v>347</v>
      </c>
      <c r="Y513" t="s">
        <v>313</v>
      </c>
      <c r="Z513" s="32">
        <v>46203</v>
      </c>
      <c r="AA513">
        <v>58800</v>
      </c>
      <c r="AB513">
        <v>55164</v>
      </c>
      <c r="AC513">
        <v>71</v>
      </c>
      <c r="AD513" t="s">
        <v>40</v>
      </c>
      <c r="AE513" s="32">
        <v>46091</v>
      </c>
      <c r="AF513" s="62">
        <v>0.41351851851851851</v>
      </c>
      <c r="AG513" t="s">
        <v>313</v>
      </c>
      <c r="AH513" t="s">
        <v>322</v>
      </c>
      <c r="AI513" s="32"/>
      <c r="AJ513" s="62"/>
      <c r="AK513" t="s">
        <v>313</v>
      </c>
      <c r="AL513" t="s">
        <v>313</v>
      </c>
      <c r="AM513" t="s">
        <v>313</v>
      </c>
      <c r="AN513" t="s">
        <v>5145</v>
      </c>
      <c r="AO513" t="s">
        <v>45</v>
      </c>
      <c r="AP513" t="s">
        <v>4819</v>
      </c>
      <c r="AQ513" t="s">
        <v>5146</v>
      </c>
      <c r="AR513" s="32">
        <v>46157</v>
      </c>
      <c r="AS513">
        <v>30</v>
      </c>
      <c r="AT513" t="s">
        <v>313</v>
      </c>
      <c r="AU513" t="s">
        <v>28</v>
      </c>
      <c r="AV513" t="s">
        <v>313</v>
      </c>
      <c r="AW513" t="s">
        <v>313</v>
      </c>
      <c r="AX513">
        <v>1</v>
      </c>
    </row>
    <row r="514" spans="1:50" x14ac:dyDescent="0.3">
      <c r="A514" t="s">
        <v>20</v>
      </c>
      <c r="B514">
        <v>1006</v>
      </c>
      <c r="D514">
        <v>3343</v>
      </c>
      <c r="E514" t="s">
        <v>5678</v>
      </c>
      <c r="F514" t="s">
        <v>313</v>
      </c>
      <c r="G514" t="s">
        <v>4748</v>
      </c>
      <c r="H514">
        <v>36882195000198</v>
      </c>
      <c r="I514" t="s">
        <v>313</v>
      </c>
      <c r="J514" t="s">
        <v>4683</v>
      </c>
      <c r="K514" t="s">
        <v>4749</v>
      </c>
      <c r="L514" t="s">
        <v>313</v>
      </c>
      <c r="M514" t="s">
        <v>4750</v>
      </c>
      <c r="N514" t="s">
        <v>313</v>
      </c>
      <c r="O514" t="s">
        <v>313</v>
      </c>
      <c r="P514" t="s">
        <v>313</v>
      </c>
      <c r="Q514" t="s">
        <v>463</v>
      </c>
      <c r="R514" t="s">
        <v>313</v>
      </c>
      <c r="S514" t="s">
        <v>354</v>
      </c>
      <c r="T514" t="s">
        <v>313</v>
      </c>
      <c r="U514" t="s">
        <v>313</v>
      </c>
      <c r="V514" t="s">
        <v>5595</v>
      </c>
      <c r="W514" t="s">
        <v>320</v>
      </c>
      <c r="X514" t="s">
        <v>437</v>
      </c>
      <c r="Y514" t="s">
        <v>313</v>
      </c>
      <c r="Z514" s="32"/>
      <c r="AC514">
        <v>0</v>
      </c>
      <c r="AD514" t="s">
        <v>40</v>
      </c>
      <c r="AE514" s="32">
        <v>46091</v>
      </c>
      <c r="AF514" s="62">
        <v>0.41641203703703705</v>
      </c>
      <c r="AG514" t="s">
        <v>313</v>
      </c>
      <c r="AH514" t="s">
        <v>335</v>
      </c>
      <c r="AI514" s="32">
        <v>46091</v>
      </c>
      <c r="AJ514" s="62">
        <v>0.70828703703703699</v>
      </c>
      <c r="AK514" t="s">
        <v>6116</v>
      </c>
      <c r="AL514" t="s">
        <v>5679</v>
      </c>
      <c r="AM514" t="s">
        <v>313</v>
      </c>
      <c r="AN514" t="s">
        <v>313</v>
      </c>
      <c r="AO514" t="s">
        <v>20</v>
      </c>
      <c r="AP514" t="s">
        <v>313</v>
      </c>
      <c r="AQ514" t="s">
        <v>313</v>
      </c>
      <c r="AR514" s="32"/>
      <c r="AS514">
        <v>30</v>
      </c>
      <c r="AT514" t="s">
        <v>313</v>
      </c>
      <c r="AU514" t="s">
        <v>30</v>
      </c>
      <c r="AV514" t="s">
        <v>313</v>
      </c>
      <c r="AW514" t="s">
        <v>313</v>
      </c>
      <c r="AX514">
        <v>1</v>
      </c>
    </row>
    <row r="515" spans="1:50" x14ac:dyDescent="0.3">
      <c r="A515" t="s">
        <v>45</v>
      </c>
      <c r="B515">
        <v>1007</v>
      </c>
      <c r="D515">
        <v>3344</v>
      </c>
      <c r="E515" t="s">
        <v>4837</v>
      </c>
      <c r="F515" t="s">
        <v>313</v>
      </c>
      <c r="G515" t="s">
        <v>4752</v>
      </c>
      <c r="I515" t="s">
        <v>313</v>
      </c>
      <c r="J515" t="s">
        <v>4753</v>
      </c>
      <c r="K515" t="s">
        <v>4754</v>
      </c>
      <c r="L515" t="s">
        <v>313</v>
      </c>
      <c r="M515" t="s">
        <v>4755</v>
      </c>
      <c r="N515" t="s">
        <v>313</v>
      </c>
      <c r="O515" t="s">
        <v>313</v>
      </c>
      <c r="P515" t="s">
        <v>313</v>
      </c>
      <c r="Q515" t="s">
        <v>4756</v>
      </c>
      <c r="R515" t="s">
        <v>313</v>
      </c>
      <c r="S515" t="s">
        <v>354</v>
      </c>
      <c r="T515" t="s">
        <v>313</v>
      </c>
      <c r="U515" t="s">
        <v>313</v>
      </c>
      <c r="V515" t="s">
        <v>5595</v>
      </c>
      <c r="W515" t="s">
        <v>320</v>
      </c>
      <c r="X515" t="s">
        <v>397</v>
      </c>
      <c r="Y515" t="s">
        <v>313</v>
      </c>
      <c r="Z515" s="32">
        <v>46265</v>
      </c>
      <c r="AC515">
        <v>28</v>
      </c>
      <c r="AD515" t="s">
        <v>40</v>
      </c>
      <c r="AE515" s="32">
        <v>46091</v>
      </c>
      <c r="AF515" s="62">
        <v>0.41752314814814817</v>
      </c>
      <c r="AG515" t="s">
        <v>313</v>
      </c>
      <c r="AH515" t="s">
        <v>335</v>
      </c>
      <c r="AI515" s="32">
        <v>46119</v>
      </c>
      <c r="AJ515" s="62">
        <v>0.45309027777777777</v>
      </c>
      <c r="AK515" t="s">
        <v>6115</v>
      </c>
      <c r="AL515" t="s">
        <v>313</v>
      </c>
      <c r="AM515" t="s">
        <v>313</v>
      </c>
      <c r="AN515" t="s">
        <v>313</v>
      </c>
      <c r="AO515" t="s">
        <v>45</v>
      </c>
      <c r="AP515" t="s">
        <v>313</v>
      </c>
      <c r="AQ515" t="s">
        <v>313</v>
      </c>
      <c r="AR515" s="32">
        <v>46119</v>
      </c>
      <c r="AS515">
        <v>30</v>
      </c>
      <c r="AT515" t="s">
        <v>313</v>
      </c>
      <c r="AU515" t="s">
        <v>4838</v>
      </c>
      <c r="AV515" t="s">
        <v>313</v>
      </c>
      <c r="AW515" t="s">
        <v>313</v>
      </c>
      <c r="AX515">
        <v>1</v>
      </c>
    </row>
    <row r="516" spans="1:50" x14ac:dyDescent="0.3">
      <c r="A516" t="s">
        <v>40</v>
      </c>
      <c r="B516">
        <v>1008</v>
      </c>
      <c r="D516">
        <v>3346</v>
      </c>
      <c r="E516" t="s">
        <v>313</v>
      </c>
      <c r="F516" t="s">
        <v>313</v>
      </c>
      <c r="G516" t="s">
        <v>4757</v>
      </c>
      <c r="H516">
        <v>27672869000139</v>
      </c>
      <c r="I516" t="s">
        <v>313</v>
      </c>
      <c r="J516" t="s">
        <v>4758</v>
      </c>
      <c r="K516" t="s">
        <v>4759</v>
      </c>
      <c r="L516" t="s">
        <v>313</v>
      </c>
      <c r="M516" t="s">
        <v>4760</v>
      </c>
      <c r="N516" t="s">
        <v>313</v>
      </c>
      <c r="O516" t="s">
        <v>313</v>
      </c>
      <c r="P516" t="s">
        <v>313</v>
      </c>
      <c r="Q516" t="s">
        <v>463</v>
      </c>
      <c r="R516" t="s">
        <v>313</v>
      </c>
      <c r="S516" t="s">
        <v>354</v>
      </c>
      <c r="T516" t="s">
        <v>313</v>
      </c>
      <c r="U516" t="s">
        <v>313</v>
      </c>
      <c r="V516" t="s">
        <v>723</v>
      </c>
      <c r="W516" t="s">
        <v>320</v>
      </c>
      <c r="X516" t="s">
        <v>321</v>
      </c>
      <c r="Y516" t="s">
        <v>313</v>
      </c>
      <c r="Z516" s="32">
        <v>46112</v>
      </c>
      <c r="AC516">
        <v>0</v>
      </c>
      <c r="AD516" t="s">
        <v>40</v>
      </c>
      <c r="AE516" s="32">
        <v>46091</v>
      </c>
      <c r="AF516" s="62">
        <v>0.41828703703703701</v>
      </c>
      <c r="AG516" t="s">
        <v>313</v>
      </c>
      <c r="AH516" t="s">
        <v>335</v>
      </c>
      <c r="AI516" s="32">
        <v>46091</v>
      </c>
      <c r="AJ516" s="62">
        <v>0.43543981481481481</v>
      </c>
      <c r="AK516" t="s">
        <v>6118</v>
      </c>
      <c r="AL516" t="s">
        <v>313</v>
      </c>
      <c r="AM516" t="s">
        <v>313</v>
      </c>
      <c r="AN516" t="s">
        <v>313</v>
      </c>
      <c r="AO516" t="s">
        <v>40</v>
      </c>
      <c r="AP516" t="s">
        <v>313</v>
      </c>
      <c r="AQ516" t="s">
        <v>313</v>
      </c>
      <c r="AR516" s="32"/>
      <c r="AS516">
        <v>30</v>
      </c>
      <c r="AT516" t="s">
        <v>313</v>
      </c>
      <c r="AU516" t="s">
        <v>313</v>
      </c>
      <c r="AV516" t="s">
        <v>313</v>
      </c>
      <c r="AW516" t="s">
        <v>313</v>
      </c>
      <c r="AX516">
        <v>1</v>
      </c>
    </row>
    <row r="517" spans="1:50" x14ac:dyDescent="0.3">
      <c r="A517" t="s">
        <v>20</v>
      </c>
      <c r="B517">
        <v>1009</v>
      </c>
      <c r="D517">
        <v>3361</v>
      </c>
      <c r="E517" t="s">
        <v>5680</v>
      </c>
      <c r="F517" t="s">
        <v>4761</v>
      </c>
      <c r="G517" t="s">
        <v>4972</v>
      </c>
      <c r="H517">
        <v>8878994000155</v>
      </c>
      <c r="I517" t="s">
        <v>313</v>
      </c>
      <c r="J517" t="s">
        <v>4761</v>
      </c>
      <c r="K517" t="s">
        <v>4762</v>
      </c>
      <c r="L517" t="s">
        <v>313</v>
      </c>
      <c r="M517" t="s">
        <v>4763</v>
      </c>
      <c r="N517" t="s">
        <v>313</v>
      </c>
      <c r="O517" t="s">
        <v>313</v>
      </c>
      <c r="P517" t="s">
        <v>313</v>
      </c>
      <c r="Q517" t="s">
        <v>1315</v>
      </c>
      <c r="R517" t="s">
        <v>330</v>
      </c>
      <c r="S517" t="s">
        <v>345</v>
      </c>
      <c r="T517" t="s">
        <v>313</v>
      </c>
      <c r="U517" t="s">
        <v>313</v>
      </c>
      <c r="V517" t="s">
        <v>313</v>
      </c>
      <c r="W517" t="s">
        <v>320</v>
      </c>
      <c r="X517" t="s">
        <v>347</v>
      </c>
      <c r="Y517" t="s">
        <v>313</v>
      </c>
      <c r="Z517" s="32">
        <v>46112</v>
      </c>
      <c r="AA517">
        <v>11390346</v>
      </c>
      <c r="AB517">
        <v>384882</v>
      </c>
      <c r="AC517">
        <v>71</v>
      </c>
      <c r="AD517" t="s">
        <v>20</v>
      </c>
      <c r="AE517" s="32">
        <v>46091</v>
      </c>
      <c r="AF517" s="62">
        <v>0.68298611111111107</v>
      </c>
      <c r="AG517" t="s">
        <v>313</v>
      </c>
      <c r="AH517" t="s">
        <v>322</v>
      </c>
      <c r="AI517" s="32"/>
      <c r="AJ517" s="62"/>
      <c r="AK517" t="s">
        <v>313</v>
      </c>
      <c r="AL517" t="s">
        <v>313</v>
      </c>
      <c r="AM517" t="s">
        <v>313</v>
      </c>
      <c r="AN517" t="s">
        <v>4943</v>
      </c>
      <c r="AO517" t="s">
        <v>313</v>
      </c>
      <c r="AP517" t="s">
        <v>4686</v>
      </c>
      <c r="AQ517" t="s">
        <v>4778</v>
      </c>
      <c r="AR517" s="32">
        <v>46111</v>
      </c>
      <c r="AS517">
        <v>50</v>
      </c>
      <c r="AT517" t="s">
        <v>313</v>
      </c>
      <c r="AU517" t="s">
        <v>313</v>
      </c>
      <c r="AV517" t="s">
        <v>313</v>
      </c>
      <c r="AW517" t="s">
        <v>313</v>
      </c>
      <c r="AX517">
        <v>1</v>
      </c>
    </row>
    <row r="518" spans="1:50" x14ac:dyDescent="0.3">
      <c r="A518" t="s">
        <v>40</v>
      </c>
      <c r="B518">
        <v>1011</v>
      </c>
      <c r="D518">
        <v>3365</v>
      </c>
      <c r="E518" t="s">
        <v>4928</v>
      </c>
      <c r="F518" t="s">
        <v>313</v>
      </c>
      <c r="G518" t="s">
        <v>4764</v>
      </c>
      <c r="H518">
        <v>7865166000110</v>
      </c>
      <c r="I518" t="s">
        <v>313</v>
      </c>
      <c r="J518" t="s">
        <v>4765</v>
      </c>
      <c r="K518" t="s">
        <v>4766</v>
      </c>
      <c r="L518" t="s">
        <v>313</v>
      </c>
      <c r="M518" t="s">
        <v>4767</v>
      </c>
      <c r="N518" t="s">
        <v>313</v>
      </c>
      <c r="O518" t="s">
        <v>313</v>
      </c>
      <c r="P518" t="s">
        <v>313</v>
      </c>
      <c r="Q518" t="s">
        <v>4768</v>
      </c>
      <c r="R518" t="s">
        <v>330</v>
      </c>
      <c r="S518" t="s">
        <v>354</v>
      </c>
      <c r="T518" t="s">
        <v>313</v>
      </c>
      <c r="U518" t="s">
        <v>313</v>
      </c>
      <c r="V518" t="s">
        <v>723</v>
      </c>
      <c r="W518" t="s">
        <v>320</v>
      </c>
      <c r="X518" t="s">
        <v>356</v>
      </c>
      <c r="Y518" t="s">
        <v>313</v>
      </c>
      <c r="Z518" s="32">
        <v>46112</v>
      </c>
      <c r="AA518">
        <v>870636</v>
      </c>
      <c r="AB518">
        <v>434528</v>
      </c>
      <c r="AC518">
        <v>70</v>
      </c>
      <c r="AD518" t="s">
        <v>40</v>
      </c>
      <c r="AE518" s="32">
        <v>46092</v>
      </c>
      <c r="AF518" s="62">
        <v>0.49399305555555556</v>
      </c>
      <c r="AG518" t="s">
        <v>313</v>
      </c>
      <c r="AH518" t="s">
        <v>322</v>
      </c>
      <c r="AI518" s="32"/>
      <c r="AJ518" s="62"/>
      <c r="AK518" t="s">
        <v>313</v>
      </c>
      <c r="AL518" t="s">
        <v>313</v>
      </c>
      <c r="AM518" t="s">
        <v>313</v>
      </c>
      <c r="AN518" t="s">
        <v>4819</v>
      </c>
      <c r="AO518" t="s">
        <v>40</v>
      </c>
      <c r="AP518" t="s">
        <v>4769</v>
      </c>
      <c r="AQ518" t="s">
        <v>313</v>
      </c>
      <c r="AR518" s="32">
        <v>46160</v>
      </c>
      <c r="AS518">
        <v>30</v>
      </c>
      <c r="AT518" t="s">
        <v>313</v>
      </c>
      <c r="AU518" t="s">
        <v>2257</v>
      </c>
      <c r="AV518" t="s">
        <v>313</v>
      </c>
      <c r="AW518" t="s">
        <v>313</v>
      </c>
      <c r="AX518">
        <v>1</v>
      </c>
    </row>
    <row r="519" spans="1:50" x14ac:dyDescent="0.3">
      <c r="A519" t="s">
        <v>20</v>
      </c>
      <c r="B519">
        <v>1012</v>
      </c>
      <c r="D519">
        <v>3345</v>
      </c>
      <c r="E519" t="s">
        <v>6306</v>
      </c>
      <c r="F519" t="s">
        <v>4779</v>
      </c>
      <c r="G519" t="s">
        <v>4930</v>
      </c>
      <c r="H519">
        <v>72770225000561</v>
      </c>
      <c r="I519" t="s">
        <v>313</v>
      </c>
      <c r="J519" t="s">
        <v>4779</v>
      </c>
      <c r="K519" t="s">
        <v>4780</v>
      </c>
      <c r="L519" t="s">
        <v>313</v>
      </c>
      <c r="M519" t="s">
        <v>4781</v>
      </c>
      <c r="N519" t="s">
        <v>313</v>
      </c>
      <c r="O519" t="s">
        <v>313</v>
      </c>
      <c r="P519" t="s">
        <v>313</v>
      </c>
      <c r="Q519" t="s">
        <v>4782</v>
      </c>
      <c r="R519" t="s">
        <v>472</v>
      </c>
      <c r="S519" t="s">
        <v>345</v>
      </c>
      <c r="T519" t="s">
        <v>313</v>
      </c>
      <c r="U519" t="s">
        <v>313</v>
      </c>
      <c r="V519" t="s">
        <v>313</v>
      </c>
      <c r="W519" t="s">
        <v>320</v>
      </c>
      <c r="X519" t="s">
        <v>347</v>
      </c>
      <c r="Y519" t="s">
        <v>313</v>
      </c>
      <c r="Z519" s="32"/>
      <c r="AA519">
        <v>52702</v>
      </c>
      <c r="AB519">
        <v>17020</v>
      </c>
      <c r="AC519">
        <v>70</v>
      </c>
      <c r="AD519" t="s">
        <v>20</v>
      </c>
      <c r="AE519" s="32">
        <v>46092</v>
      </c>
      <c r="AF519" s="62">
        <v>0.67219907407407409</v>
      </c>
      <c r="AG519" t="s">
        <v>313</v>
      </c>
      <c r="AH519" t="s">
        <v>322</v>
      </c>
      <c r="AI519" s="32"/>
      <c r="AJ519" s="62"/>
      <c r="AK519" t="s">
        <v>313</v>
      </c>
      <c r="AL519" t="s">
        <v>313</v>
      </c>
      <c r="AM519" t="s">
        <v>313</v>
      </c>
      <c r="AN519" t="s">
        <v>4783</v>
      </c>
      <c r="AO519" t="s">
        <v>313</v>
      </c>
      <c r="AP519" t="s">
        <v>4520</v>
      </c>
      <c r="AQ519" t="s">
        <v>4783</v>
      </c>
      <c r="AR519" s="32">
        <v>46148</v>
      </c>
      <c r="AS519">
        <v>50</v>
      </c>
      <c r="AT519" t="s">
        <v>313</v>
      </c>
      <c r="AU519" t="s">
        <v>313</v>
      </c>
      <c r="AV519" t="s">
        <v>313</v>
      </c>
      <c r="AW519" t="s">
        <v>313</v>
      </c>
      <c r="AX519">
        <v>1</v>
      </c>
    </row>
    <row r="520" spans="1:50" x14ac:dyDescent="0.3">
      <c r="A520" t="s">
        <v>45</v>
      </c>
      <c r="B520">
        <v>1013</v>
      </c>
      <c r="D520">
        <v>3368</v>
      </c>
      <c r="E520" t="s">
        <v>5147</v>
      </c>
      <c r="F520" t="s">
        <v>4799</v>
      </c>
      <c r="G520" t="s">
        <v>4800</v>
      </c>
      <c r="H520">
        <v>10649489000180</v>
      </c>
      <c r="I520" t="s">
        <v>313</v>
      </c>
      <c r="J520" t="s">
        <v>4799</v>
      </c>
      <c r="K520" t="s">
        <v>4801</v>
      </c>
      <c r="L520" t="s">
        <v>313</v>
      </c>
      <c r="M520" t="s">
        <v>4802</v>
      </c>
      <c r="N520" t="s">
        <v>313</v>
      </c>
      <c r="O520" t="s">
        <v>313</v>
      </c>
      <c r="P520" t="s">
        <v>313</v>
      </c>
      <c r="Q520" t="s">
        <v>387</v>
      </c>
      <c r="R520" t="s">
        <v>388</v>
      </c>
      <c r="S520" t="s">
        <v>345</v>
      </c>
      <c r="T520" t="s">
        <v>313</v>
      </c>
      <c r="U520" t="s">
        <v>313</v>
      </c>
      <c r="V520" t="s">
        <v>313</v>
      </c>
      <c r="W520" t="s">
        <v>320</v>
      </c>
      <c r="X520" t="s">
        <v>333</v>
      </c>
      <c r="Y520" t="s">
        <v>313</v>
      </c>
      <c r="Z520" s="32">
        <v>46295</v>
      </c>
      <c r="AC520">
        <v>69</v>
      </c>
      <c r="AD520" t="s">
        <v>45</v>
      </c>
      <c r="AE520" s="32">
        <v>46093</v>
      </c>
      <c r="AF520" s="62">
        <v>0.42211805555555554</v>
      </c>
      <c r="AG520" t="s">
        <v>313</v>
      </c>
      <c r="AH520" t="s">
        <v>322</v>
      </c>
      <c r="AI520" s="32"/>
      <c r="AJ520" s="62"/>
      <c r="AK520" t="s">
        <v>313</v>
      </c>
      <c r="AL520" t="s">
        <v>313</v>
      </c>
      <c r="AM520" t="s">
        <v>313</v>
      </c>
      <c r="AN520" t="s">
        <v>6124</v>
      </c>
      <c r="AO520" t="s">
        <v>45</v>
      </c>
      <c r="AP520" t="s">
        <v>4971</v>
      </c>
      <c r="AQ520" t="s">
        <v>5148</v>
      </c>
      <c r="AR520" s="32">
        <v>46155</v>
      </c>
      <c r="AS520">
        <v>30</v>
      </c>
      <c r="AT520" t="s">
        <v>313</v>
      </c>
      <c r="AU520" t="s">
        <v>2257</v>
      </c>
      <c r="AV520" t="s">
        <v>313</v>
      </c>
      <c r="AW520" t="s">
        <v>313</v>
      </c>
      <c r="AX520">
        <v>1</v>
      </c>
    </row>
    <row r="521" spans="1:50" x14ac:dyDescent="0.3">
      <c r="A521" t="s">
        <v>40</v>
      </c>
      <c r="B521">
        <v>1014</v>
      </c>
      <c r="D521">
        <v>3371</v>
      </c>
      <c r="E521" t="s">
        <v>4931</v>
      </c>
      <c r="F521" t="s">
        <v>313</v>
      </c>
      <c r="G521" t="s">
        <v>4803</v>
      </c>
      <c r="H521">
        <v>10633099000112</v>
      </c>
      <c r="I521" t="s">
        <v>313</v>
      </c>
      <c r="J521" t="s">
        <v>5681</v>
      </c>
      <c r="K521" t="s">
        <v>4805</v>
      </c>
      <c r="L521" t="s">
        <v>313</v>
      </c>
      <c r="M521" t="s">
        <v>4806</v>
      </c>
      <c r="N521" t="s">
        <v>313</v>
      </c>
      <c r="O521" t="s">
        <v>313</v>
      </c>
      <c r="P521" t="s">
        <v>313</v>
      </c>
      <c r="Q521" t="s">
        <v>533</v>
      </c>
      <c r="R521" t="s">
        <v>472</v>
      </c>
      <c r="S521" t="s">
        <v>313</v>
      </c>
      <c r="T521" t="s">
        <v>313</v>
      </c>
      <c r="U521" t="s">
        <v>313</v>
      </c>
      <c r="V521" t="s">
        <v>5682</v>
      </c>
      <c r="W521" t="s">
        <v>320</v>
      </c>
      <c r="X521" t="s">
        <v>397</v>
      </c>
      <c r="Y521" t="s">
        <v>313</v>
      </c>
      <c r="Z521" s="32">
        <v>46111</v>
      </c>
      <c r="AC521">
        <v>60</v>
      </c>
      <c r="AD521" t="s">
        <v>40</v>
      </c>
      <c r="AE521" s="32">
        <v>46093</v>
      </c>
      <c r="AF521" s="62">
        <v>0.50726851851851851</v>
      </c>
      <c r="AG521" t="s">
        <v>313</v>
      </c>
      <c r="AH521" t="s">
        <v>335</v>
      </c>
      <c r="AI521" s="32">
        <v>46153</v>
      </c>
      <c r="AJ521" s="62">
        <v>0.49739583333333331</v>
      </c>
      <c r="AK521" t="s">
        <v>6114</v>
      </c>
      <c r="AL521" t="s">
        <v>313</v>
      </c>
      <c r="AM521" t="s">
        <v>313</v>
      </c>
      <c r="AN521" t="s">
        <v>313</v>
      </c>
      <c r="AO521" t="s">
        <v>40</v>
      </c>
      <c r="AP521" t="s">
        <v>313</v>
      </c>
      <c r="AQ521" t="s">
        <v>313</v>
      </c>
      <c r="AR521" s="32">
        <v>46122</v>
      </c>
      <c r="AS521">
        <v>30</v>
      </c>
      <c r="AT521" t="s">
        <v>313</v>
      </c>
      <c r="AU521" t="s">
        <v>2257</v>
      </c>
      <c r="AV521" t="s">
        <v>313</v>
      </c>
      <c r="AW521" t="s">
        <v>313</v>
      </c>
      <c r="AX521">
        <v>1</v>
      </c>
    </row>
    <row r="522" spans="1:50" x14ac:dyDescent="0.3">
      <c r="A522" t="s">
        <v>20</v>
      </c>
      <c r="B522">
        <v>1015</v>
      </c>
      <c r="D522">
        <v>3375</v>
      </c>
      <c r="E522" t="s">
        <v>4839</v>
      </c>
      <c r="F522" t="s">
        <v>313</v>
      </c>
      <c r="G522" t="s">
        <v>4807</v>
      </c>
      <c r="H522">
        <v>35417169000126</v>
      </c>
      <c r="I522" t="s">
        <v>313</v>
      </c>
      <c r="J522" t="s">
        <v>5683</v>
      </c>
      <c r="K522" t="s">
        <v>5684</v>
      </c>
      <c r="L522" t="s">
        <v>313</v>
      </c>
      <c r="M522" t="s">
        <v>4809</v>
      </c>
      <c r="N522" t="s">
        <v>313</v>
      </c>
      <c r="O522" t="s">
        <v>313</v>
      </c>
      <c r="P522" t="s">
        <v>313</v>
      </c>
      <c r="Q522" t="s">
        <v>1548</v>
      </c>
      <c r="R522" t="s">
        <v>330</v>
      </c>
      <c r="S522" t="s">
        <v>313</v>
      </c>
      <c r="T522" t="s">
        <v>313</v>
      </c>
      <c r="U522" t="s">
        <v>313</v>
      </c>
      <c r="V522" t="s">
        <v>313</v>
      </c>
      <c r="W522" t="s">
        <v>320</v>
      </c>
      <c r="X522" t="s">
        <v>397</v>
      </c>
      <c r="Y522" t="s">
        <v>313</v>
      </c>
      <c r="Z522" s="32"/>
      <c r="AC522">
        <v>69</v>
      </c>
      <c r="AD522" t="s">
        <v>20</v>
      </c>
      <c r="AE522" s="32">
        <v>46093</v>
      </c>
      <c r="AF522" s="62">
        <v>0.63280092592592596</v>
      </c>
      <c r="AG522" t="s">
        <v>313</v>
      </c>
      <c r="AH522" t="s">
        <v>322</v>
      </c>
      <c r="AI522" s="32"/>
      <c r="AJ522" s="62"/>
      <c r="AK522" t="s">
        <v>313</v>
      </c>
      <c r="AL522" t="s">
        <v>313</v>
      </c>
      <c r="AM522" t="s">
        <v>313</v>
      </c>
      <c r="AN522" t="s">
        <v>313</v>
      </c>
      <c r="AO522" t="s">
        <v>313</v>
      </c>
      <c r="AP522" t="s">
        <v>313</v>
      </c>
      <c r="AQ522" t="s">
        <v>313</v>
      </c>
      <c r="AR522" s="32">
        <v>46097</v>
      </c>
      <c r="AS522">
        <v>30</v>
      </c>
      <c r="AT522" t="s">
        <v>313</v>
      </c>
      <c r="AU522" t="s">
        <v>313</v>
      </c>
      <c r="AV522" t="s">
        <v>313</v>
      </c>
      <c r="AW522" t="s">
        <v>313</v>
      </c>
      <c r="AX522">
        <v>1</v>
      </c>
    </row>
    <row r="523" spans="1:50" x14ac:dyDescent="0.3">
      <c r="A523" t="s">
        <v>20</v>
      </c>
      <c r="B523">
        <v>1016</v>
      </c>
      <c r="D523">
        <v>3373</v>
      </c>
      <c r="E523" t="s">
        <v>5685</v>
      </c>
      <c r="F523" t="s">
        <v>313</v>
      </c>
      <c r="G523" t="s">
        <v>4810</v>
      </c>
      <c r="I523" t="s">
        <v>313</v>
      </c>
      <c r="J523" t="s">
        <v>4811</v>
      </c>
      <c r="K523" t="s">
        <v>5686</v>
      </c>
      <c r="L523" t="s">
        <v>313</v>
      </c>
      <c r="M523" t="s">
        <v>4812</v>
      </c>
      <c r="N523" t="s">
        <v>313</v>
      </c>
      <c r="O523" t="s">
        <v>313</v>
      </c>
      <c r="P523" t="s">
        <v>313</v>
      </c>
      <c r="Q523" t="s">
        <v>313</v>
      </c>
      <c r="R523" t="s">
        <v>313</v>
      </c>
      <c r="S523" t="s">
        <v>2025</v>
      </c>
      <c r="T523" t="s">
        <v>313</v>
      </c>
      <c r="U523" t="s">
        <v>313</v>
      </c>
      <c r="V523" t="s">
        <v>5574</v>
      </c>
      <c r="W523" t="s">
        <v>320</v>
      </c>
      <c r="X523" t="s">
        <v>437</v>
      </c>
      <c r="Y523" t="s">
        <v>313</v>
      </c>
      <c r="Z523" s="32">
        <v>46112</v>
      </c>
      <c r="AC523">
        <v>58</v>
      </c>
      <c r="AD523" t="s">
        <v>40</v>
      </c>
      <c r="AE523" s="32">
        <v>46093</v>
      </c>
      <c r="AF523" s="62">
        <v>0.73317129629629629</v>
      </c>
      <c r="AG523" t="s">
        <v>313</v>
      </c>
      <c r="AH523" t="s">
        <v>335</v>
      </c>
      <c r="AI523" s="32">
        <v>46151</v>
      </c>
      <c r="AJ523" s="62">
        <v>0.33079861111111108</v>
      </c>
      <c r="AK523" t="s">
        <v>6122</v>
      </c>
      <c r="AL523" t="s">
        <v>313</v>
      </c>
      <c r="AM523" t="s">
        <v>313</v>
      </c>
      <c r="AN523" t="s">
        <v>313</v>
      </c>
      <c r="AO523" t="s">
        <v>20</v>
      </c>
      <c r="AP523" t="s">
        <v>313</v>
      </c>
      <c r="AQ523" t="s">
        <v>313</v>
      </c>
      <c r="AR523" s="32">
        <v>46094</v>
      </c>
      <c r="AS523">
        <v>30</v>
      </c>
      <c r="AT523" t="s">
        <v>313</v>
      </c>
      <c r="AU523" t="s">
        <v>313</v>
      </c>
      <c r="AV523" t="s">
        <v>313</v>
      </c>
      <c r="AW523" t="s">
        <v>313</v>
      </c>
      <c r="AX523">
        <v>1</v>
      </c>
    </row>
    <row r="524" spans="1:50" x14ac:dyDescent="0.3">
      <c r="A524" t="s">
        <v>45</v>
      </c>
      <c r="B524">
        <v>1017</v>
      </c>
      <c r="D524">
        <v>3374</v>
      </c>
      <c r="E524" t="s">
        <v>4973</v>
      </c>
      <c r="F524" t="s">
        <v>313</v>
      </c>
      <c r="G524" t="s">
        <v>4813</v>
      </c>
      <c r="H524">
        <v>33947903000133</v>
      </c>
      <c r="I524" t="s">
        <v>313</v>
      </c>
      <c r="J524" t="s">
        <v>4814</v>
      </c>
      <c r="K524" t="s">
        <v>4815</v>
      </c>
      <c r="L524" t="s">
        <v>313</v>
      </c>
      <c r="M524" t="s">
        <v>4816</v>
      </c>
      <c r="N524" t="s">
        <v>313</v>
      </c>
      <c r="O524" t="s">
        <v>313</v>
      </c>
      <c r="P524" t="s">
        <v>313</v>
      </c>
      <c r="Q524" t="s">
        <v>4817</v>
      </c>
      <c r="R524" t="s">
        <v>2390</v>
      </c>
      <c r="S524" t="s">
        <v>2025</v>
      </c>
      <c r="T524" t="s">
        <v>313</v>
      </c>
      <c r="U524" t="s">
        <v>313</v>
      </c>
      <c r="V524" t="s">
        <v>5574</v>
      </c>
      <c r="W524" t="s">
        <v>320</v>
      </c>
      <c r="X524" t="s">
        <v>397</v>
      </c>
      <c r="Y524" t="s">
        <v>313</v>
      </c>
      <c r="Z524" s="32">
        <v>46234</v>
      </c>
      <c r="AC524">
        <v>13</v>
      </c>
      <c r="AD524" t="s">
        <v>40</v>
      </c>
      <c r="AE524" s="32">
        <v>46093</v>
      </c>
      <c r="AF524" s="62">
        <v>0.73402777777777772</v>
      </c>
      <c r="AG524" t="s">
        <v>313</v>
      </c>
      <c r="AH524" t="s">
        <v>335</v>
      </c>
      <c r="AI524" s="32">
        <v>46106</v>
      </c>
      <c r="AJ524" s="62">
        <v>0.42133101851851851</v>
      </c>
      <c r="AK524" t="s">
        <v>6115</v>
      </c>
      <c r="AL524" t="s">
        <v>313</v>
      </c>
      <c r="AM524" t="s">
        <v>313</v>
      </c>
      <c r="AN524" t="s">
        <v>313</v>
      </c>
      <c r="AO524" t="s">
        <v>45</v>
      </c>
      <c r="AP524" t="s">
        <v>4974</v>
      </c>
      <c r="AQ524" t="s">
        <v>313</v>
      </c>
      <c r="AR524" s="32">
        <v>46106</v>
      </c>
      <c r="AS524">
        <v>31</v>
      </c>
      <c r="AT524" t="s">
        <v>313</v>
      </c>
      <c r="AU524" t="s">
        <v>313</v>
      </c>
      <c r="AV524" t="s">
        <v>313</v>
      </c>
      <c r="AW524" t="s">
        <v>313</v>
      </c>
      <c r="AX524">
        <v>1</v>
      </c>
    </row>
    <row r="525" spans="1:50" x14ac:dyDescent="0.3">
      <c r="A525" t="s">
        <v>20</v>
      </c>
      <c r="B525">
        <v>1018</v>
      </c>
      <c r="D525">
        <v>3379</v>
      </c>
      <c r="E525" t="s">
        <v>5687</v>
      </c>
      <c r="F525" t="s">
        <v>313</v>
      </c>
      <c r="G525" t="s">
        <v>1324</v>
      </c>
      <c r="H525">
        <v>28646036000166</v>
      </c>
      <c r="I525" t="s">
        <v>313</v>
      </c>
      <c r="J525" t="s">
        <v>5688</v>
      </c>
      <c r="K525" t="s">
        <v>1326</v>
      </c>
      <c r="L525" t="s">
        <v>313</v>
      </c>
      <c r="M525" t="s">
        <v>1327</v>
      </c>
      <c r="N525" t="s">
        <v>313</v>
      </c>
      <c r="O525" t="s">
        <v>313</v>
      </c>
      <c r="P525" t="s">
        <v>313</v>
      </c>
      <c r="Q525" t="s">
        <v>1328</v>
      </c>
      <c r="R525" t="s">
        <v>330</v>
      </c>
      <c r="S525" t="s">
        <v>313</v>
      </c>
      <c r="T525" t="s">
        <v>313</v>
      </c>
      <c r="U525" t="s">
        <v>313</v>
      </c>
      <c r="V525" t="s">
        <v>313</v>
      </c>
      <c r="W525" t="s">
        <v>320</v>
      </c>
      <c r="X525" t="s">
        <v>397</v>
      </c>
      <c r="Y525" t="s">
        <v>313</v>
      </c>
      <c r="Z525" s="32"/>
      <c r="AA525">
        <v>1696</v>
      </c>
      <c r="AB525">
        <v>6400</v>
      </c>
      <c r="AC525">
        <v>17</v>
      </c>
      <c r="AD525" t="s">
        <v>20</v>
      </c>
      <c r="AE525" s="32">
        <v>46094</v>
      </c>
      <c r="AF525" s="62">
        <v>0.39907407407407408</v>
      </c>
      <c r="AG525" t="s">
        <v>313</v>
      </c>
      <c r="AH525" t="s">
        <v>335</v>
      </c>
      <c r="AI525" s="32">
        <v>46111</v>
      </c>
      <c r="AJ525" s="62">
        <v>0.71695601851851853</v>
      </c>
      <c r="AK525" t="s">
        <v>6114</v>
      </c>
      <c r="AL525" t="s">
        <v>5022</v>
      </c>
      <c r="AM525" t="s">
        <v>313</v>
      </c>
      <c r="AN525" t="s">
        <v>4820</v>
      </c>
      <c r="AO525" t="s">
        <v>313</v>
      </c>
      <c r="AP525" t="s">
        <v>4820</v>
      </c>
      <c r="AQ525" t="s">
        <v>313</v>
      </c>
      <c r="AR525" s="32">
        <v>46093</v>
      </c>
      <c r="AS525">
        <v>30</v>
      </c>
      <c r="AT525" t="s">
        <v>313</v>
      </c>
      <c r="AU525" t="s">
        <v>313</v>
      </c>
      <c r="AV525" t="s">
        <v>313</v>
      </c>
      <c r="AW525" t="s">
        <v>313</v>
      </c>
      <c r="AX525">
        <v>1</v>
      </c>
    </row>
    <row r="526" spans="1:50" x14ac:dyDescent="0.3">
      <c r="A526" t="s">
        <v>45</v>
      </c>
      <c r="B526">
        <v>1019</v>
      </c>
      <c r="D526">
        <v>3381</v>
      </c>
      <c r="E526" t="s">
        <v>5023</v>
      </c>
      <c r="F526" t="s">
        <v>4824</v>
      </c>
      <c r="G526" t="s">
        <v>4825</v>
      </c>
      <c r="H526">
        <v>55841149000195</v>
      </c>
      <c r="I526" t="s">
        <v>313</v>
      </c>
      <c r="J526" t="s">
        <v>4824</v>
      </c>
      <c r="K526" t="s">
        <v>5689</v>
      </c>
      <c r="L526" t="s">
        <v>313</v>
      </c>
      <c r="M526" t="s">
        <v>4827</v>
      </c>
      <c r="N526" t="s">
        <v>313</v>
      </c>
      <c r="O526" t="s">
        <v>313</v>
      </c>
      <c r="P526" t="s">
        <v>313</v>
      </c>
      <c r="Q526" t="s">
        <v>4193</v>
      </c>
      <c r="R526" t="s">
        <v>472</v>
      </c>
      <c r="S526" t="s">
        <v>345</v>
      </c>
      <c r="T526" t="s">
        <v>313</v>
      </c>
      <c r="U526" t="s">
        <v>313</v>
      </c>
      <c r="V526" t="s">
        <v>313</v>
      </c>
      <c r="W526" t="s">
        <v>320</v>
      </c>
      <c r="X526" t="s">
        <v>397</v>
      </c>
      <c r="Y526" t="s">
        <v>313</v>
      </c>
      <c r="Z526" s="32">
        <v>46234</v>
      </c>
      <c r="AA526">
        <v>58800</v>
      </c>
      <c r="AB526">
        <v>2525</v>
      </c>
      <c r="AC526">
        <v>17</v>
      </c>
      <c r="AD526" t="s">
        <v>45</v>
      </c>
      <c r="AE526" s="32">
        <v>46094</v>
      </c>
      <c r="AF526" s="62">
        <v>0.61967592592592591</v>
      </c>
      <c r="AG526" t="s">
        <v>313</v>
      </c>
      <c r="AH526" t="s">
        <v>335</v>
      </c>
      <c r="AI526" s="32">
        <v>46111</v>
      </c>
      <c r="AJ526" s="62">
        <v>0.67168981481481482</v>
      </c>
      <c r="AK526" t="s">
        <v>6115</v>
      </c>
      <c r="AL526" t="s">
        <v>313</v>
      </c>
      <c r="AM526" t="s">
        <v>313</v>
      </c>
      <c r="AN526" t="s">
        <v>5024</v>
      </c>
      <c r="AO526" t="s">
        <v>45</v>
      </c>
      <c r="AP526" t="s">
        <v>5024</v>
      </c>
      <c r="AQ526" t="s">
        <v>313</v>
      </c>
      <c r="AR526" s="32">
        <v>46111</v>
      </c>
      <c r="AS526">
        <v>30</v>
      </c>
      <c r="AT526" t="s">
        <v>313</v>
      </c>
      <c r="AU526" t="s">
        <v>28</v>
      </c>
      <c r="AV526" t="s">
        <v>313</v>
      </c>
      <c r="AW526" t="s">
        <v>313</v>
      </c>
      <c r="AX526">
        <v>1</v>
      </c>
    </row>
    <row r="527" spans="1:50" x14ac:dyDescent="0.3">
      <c r="A527" t="s">
        <v>20</v>
      </c>
      <c r="B527">
        <v>1020</v>
      </c>
      <c r="D527">
        <v>3378</v>
      </c>
      <c r="E527" t="s">
        <v>5690</v>
      </c>
      <c r="F527" t="s">
        <v>313</v>
      </c>
      <c r="G527" t="s">
        <v>4841</v>
      </c>
      <c r="I527" t="s">
        <v>313</v>
      </c>
      <c r="J527" t="s">
        <v>4842</v>
      </c>
      <c r="K527" t="s">
        <v>5691</v>
      </c>
      <c r="L527" t="s">
        <v>313</v>
      </c>
      <c r="M527" t="s">
        <v>4843</v>
      </c>
      <c r="N527" t="s">
        <v>313</v>
      </c>
      <c r="O527" t="s">
        <v>313</v>
      </c>
      <c r="P527" t="s">
        <v>313</v>
      </c>
      <c r="Q527" t="s">
        <v>313</v>
      </c>
      <c r="R527" t="s">
        <v>313</v>
      </c>
      <c r="S527" t="s">
        <v>2025</v>
      </c>
      <c r="T527" t="s">
        <v>313</v>
      </c>
      <c r="U527" t="s">
        <v>313</v>
      </c>
      <c r="V527" t="s">
        <v>5574</v>
      </c>
      <c r="W527" t="s">
        <v>320</v>
      </c>
      <c r="X527" t="s">
        <v>437</v>
      </c>
      <c r="Y527" t="s">
        <v>313</v>
      </c>
      <c r="Z527" s="32">
        <v>46112</v>
      </c>
      <c r="AC527">
        <v>1</v>
      </c>
      <c r="AD527" t="s">
        <v>40</v>
      </c>
      <c r="AE527" s="32">
        <v>46097</v>
      </c>
      <c r="AF527" s="62">
        <v>0.57464120370370375</v>
      </c>
      <c r="AG527" t="s">
        <v>313</v>
      </c>
      <c r="AH527" t="s">
        <v>335</v>
      </c>
      <c r="AI527" s="32">
        <v>46098</v>
      </c>
      <c r="AJ527" s="62">
        <v>0.4019212962962963</v>
      </c>
      <c r="AK527" t="s">
        <v>6118</v>
      </c>
      <c r="AL527" t="s">
        <v>5690</v>
      </c>
      <c r="AM527" t="s">
        <v>313</v>
      </c>
      <c r="AN527" t="s">
        <v>313</v>
      </c>
      <c r="AO527" t="s">
        <v>20</v>
      </c>
      <c r="AP527" t="s">
        <v>313</v>
      </c>
      <c r="AQ527" t="s">
        <v>313</v>
      </c>
      <c r="AR527" s="32">
        <v>46098</v>
      </c>
      <c r="AS527">
        <v>30</v>
      </c>
      <c r="AT527" t="s">
        <v>313</v>
      </c>
      <c r="AU527" t="s">
        <v>313</v>
      </c>
      <c r="AV527" t="s">
        <v>313</v>
      </c>
      <c r="AW527" t="s">
        <v>313</v>
      </c>
      <c r="AX527">
        <v>1</v>
      </c>
    </row>
    <row r="528" spans="1:50" x14ac:dyDescent="0.3">
      <c r="A528" t="s">
        <v>45</v>
      </c>
      <c r="B528">
        <v>1021</v>
      </c>
      <c r="D528">
        <v>3384</v>
      </c>
      <c r="E528" t="s">
        <v>4896</v>
      </c>
      <c r="F528" t="s">
        <v>313</v>
      </c>
      <c r="G528" t="s">
        <v>4844</v>
      </c>
      <c r="I528" t="s">
        <v>313</v>
      </c>
      <c r="J528" t="s">
        <v>4845</v>
      </c>
      <c r="K528" t="s">
        <v>5692</v>
      </c>
      <c r="L528" t="s">
        <v>313</v>
      </c>
      <c r="M528" t="s">
        <v>4846</v>
      </c>
      <c r="N528" t="s">
        <v>313</v>
      </c>
      <c r="O528" t="s">
        <v>313</v>
      </c>
      <c r="P528" t="s">
        <v>313</v>
      </c>
      <c r="Q528" t="s">
        <v>313</v>
      </c>
      <c r="R528" t="s">
        <v>313</v>
      </c>
      <c r="S528" t="s">
        <v>2025</v>
      </c>
      <c r="T528" t="s">
        <v>313</v>
      </c>
      <c r="U528" t="s">
        <v>313</v>
      </c>
      <c r="V528" t="s">
        <v>5574</v>
      </c>
      <c r="W528" t="s">
        <v>320</v>
      </c>
      <c r="X528" t="s">
        <v>437</v>
      </c>
      <c r="Y528" t="s">
        <v>313</v>
      </c>
      <c r="Z528" s="32">
        <v>46112</v>
      </c>
      <c r="AC528">
        <v>3</v>
      </c>
      <c r="AD528" t="s">
        <v>40</v>
      </c>
      <c r="AE528" s="32">
        <v>46097</v>
      </c>
      <c r="AF528" s="62">
        <v>0.5755555555555556</v>
      </c>
      <c r="AG528" t="s">
        <v>313</v>
      </c>
      <c r="AH528" t="s">
        <v>335</v>
      </c>
      <c r="AI528" s="32">
        <v>46100</v>
      </c>
      <c r="AJ528" s="62">
        <v>0.48016203703703703</v>
      </c>
      <c r="AK528" t="s">
        <v>6115</v>
      </c>
      <c r="AL528" t="s">
        <v>313</v>
      </c>
      <c r="AM528" t="s">
        <v>313</v>
      </c>
      <c r="AN528" t="s">
        <v>313</v>
      </c>
      <c r="AO528" t="s">
        <v>45</v>
      </c>
      <c r="AP528" t="s">
        <v>313</v>
      </c>
      <c r="AQ528" t="s">
        <v>313</v>
      </c>
      <c r="AR528" s="32">
        <v>46098</v>
      </c>
      <c r="AS528">
        <v>30</v>
      </c>
      <c r="AT528" t="s">
        <v>313</v>
      </c>
      <c r="AU528" t="s">
        <v>313</v>
      </c>
      <c r="AV528" t="s">
        <v>313</v>
      </c>
      <c r="AW528" t="s">
        <v>313</v>
      </c>
      <c r="AX528">
        <v>1</v>
      </c>
    </row>
    <row r="529" spans="1:50" x14ac:dyDescent="0.3">
      <c r="A529" t="s">
        <v>20</v>
      </c>
      <c r="B529">
        <v>1022</v>
      </c>
      <c r="D529">
        <v>3385</v>
      </c>
      <c r="E529" t="s">
        <v>5693</v>
      </c>
      <c r="F529" t="s">
        <v>313</v>
      </c>
      <c r="G529" t="s">
        <v>4848</v>
      </c>
      <c r="I529" t="s">
        <v>313</v>
      </c>
      <c r="J529" t="s">
        <v>4849</v>
      </c>
      <c r="K529" t="s">
        <v>5694</v>
      </c>
      <c r="L529" t="s">
        <v>313</v>
      </c>
      <c r="M529" t="s">
        <v>4850</v>
      </c>
      <c r="N529" t="s">
        <v>313</v>
      </c>
      <c r="O529" t="s">
        <v>313</v>
      </c>
      <c r="P529" t="s">
        <v>313</v>
      </c>
      <c r="Q529" t="s">
        <v>313</v>
      </c>
      <c r="R529" t="s">
        <v>313</v>
      </c>
      <c r="S529" t="s">
        <v>2025</v>
      </c>
      <c r="T529" t="s">
        <v>313</v>
      </c>
      <c r="U529" t="s">
        <v>313</v>
      </c>
      <c r="V529" t="s">
        <v>5574</v>
      </c>
      <c r="W529" t="s">
        <v>320</v>
      </c>
      <c r="X529" t="s">
        <v>437</v>
      </c>
      <c r="Y529" t="s">
        <v>313</v>
      </c>
      <c r="Z529" s="32">
        <v>46112</v>
      </c>
      <c r="AC529">
        <v>1</v>
      </c>
      <c r="AD529" t="s">
        <v>40</v>
      </c>
      <c r="AE529" s="32">
        <v>46097</v>
      </c>
      <c r="AF529" s="62">
        <v>0.57633101851851853</v>
      </c>
      <c r="AG529" t="s">
        <v>313</v>
      </c>
      <c r="AH529" t="s">
        <v>335</v>
      </c>
      <c r="AI529" s="32">
        <v>46098</v>
      </c>
      <c r="AJ529" s="62">
        <v>0.40364583333333331</v>
      </c>
      <c r="AK529" t="s">
        <v>6118</v>
      </c>
      <c r="AL529" t="s">
        <v>5693</v>
      </c>
      <c r="AM529" t="s">
        <v>313</v>
      </c>
      <c r="AN529" t="s">
        <v>313</v>
      </c>
      <c r="AO529" t="s">
        <v>20</v>
      </c>
      <c r="AP529" t="s">
        <v>313</v>
      </c>
      <c r="AQ529" t="s">
        <v>313</v>
      </c>
      <c r="AR529" s="32">
        <v>46098</v>
      </c>
      <c r="AS529">
        <v>30</v>
      </c>
      <c r="AT529" t="s">
        <v>313</v>
      </c>
      <c r="AU529" t="s">
        <v>313</v>
      </c>
      <c r="AV529" t="s">
        <v>313</v>
      </c>
      <c r="AW529" t="s">
        <v>313</v>
      </c>
      <c r="AX529">
        <v>1</v>
      </c>
    </row>
    <row r="530" spans="1:50" x14ac:dyDescent="0.3">
      <c r="A530" t="s">
        <v>45</v>
      </c>
      <c r="B530">
        <v>1023</v>
      </c>
      <c r="D530">
        <v>3386</v>
      </c>
      <c r="E530" t="s">
        <v>5695</v>
      </c>
      <c r="F530" t="s">
        <v>313</v>
      </c>
      <c r="G530" t="s">
        <v>4851</v>
      </c>
      <c r="H530">
        <v>57769346000176</v>
      </c>
      <c r="I530" t="s">
        <v>313</v>
      </c>
      <c r="J530" t="s">
        <v>4852</v>
      </c>
      <c r="K530" t="s">
        <v>4853</v>
      </c>
      <c r="L530" t="s">
        <v>313</v>
      </c>
      <c r="M530" t="s">
        <v>4854</v>
      </c>
      <c r="N530" t="s">
        <v>313</v>
      </c>
      <c r="O530" t="s">
        <v>313</v>
      </c>
      <c r="P530" t="s">
        <v>313</v>
      </c>
      <c r="Q530" t="s">
        <v>4855</v>
      </c>
      <c r="R530" t="s">
        <v>513</v>
      </c>
      <c r="S530" t="s">
        <v>2025</v>
      </c>
      <c r="T530" t="s">
        <v>313</v>
      </c>
      <c r="U530" t="s">
        <v>313</v>
      </c>
      <c r="V530" t="s">
        <v>5590</v>
      </c>
      <c r="W530" t="s">
        <v>320</v>
      </c>
      <c r="X530" t="s">
        <v>397</v>
      </c>
      <c r="Y530" t="s">
        <v>313</v>
      </c>
      <c r="Z530" s="32">
        <v>46234</v>
      </c>
      <c r="AC530">
        <v>22</v>
      </c>
      <c r="AD530" t="s">
        <v>40</v>
      </c>
      <c r="AE530" s="32">
        <v>46097</v>
      </c>
      <c r="AF530" s="62">
        <v>0.57715277777777774</v>
      </c>
      <c r="AG530" t="s">
        <v>313</v>
      </c>
      <c r="AH530" t="s">
        <v>335</v>
      </c>
      <c r="AI530" s="32">
        <v>46119</v>
      </c>
      <c r="AJ530" s="62">
        <v>0.44837962962962963</v>
      </c>
      <c r="AK530" t="s">
        <v>6118</v>
      </c>
      <c r="AL530" t="s">
        <v>313</v>
      </c>
      <c r="AM530" t="s">
        <v>313</v>
      </c>
      <c r="AN530" t="s">
        <v>4819</v>
      </c>
      <c r="AO530" t="s">
        <v>45</v>
      </c>
      <c r="AP530" t="s">
        <v>4819</v>
      </c>
      <c r="AQ530" t="s">
        <v>313</v>
      </c>
      <c r="AR530" s="32">
        <v>46119</v>
      </c>
      <c r="AS530">
        <v>30</v>
      </c>
      <c r="AT530" t="s">
        <v>313</v>
      </c>
      <c r="AU530" t="s">
        <v>313</v>
      </c>
      <c r="AV530" t="s">
        <v>313</v>
      </c>
      <c r="AW530" t="s">
        <v>313</v>
      </c>
      <c r="AX530">
        <v>1</v>
      </c>
    </row>
    <row r="531" spans="1:50" x14ac:dyDescent="0.3">
      <c r="A531" t="s">
        <v>40</v>
      </c>
      <c r="B531">
        <v>1024</v>
      </c>
      <c r="D531">
        <v>3388</v>
      </c>
      <c r="E531" t="s">
        <v>4933</v>
      </c>
      <c r="F531" t="s">
        <v>313</v>
      </c>
      <c r="G531" t="s">
        <v>4856</v>
      </c>
      <c r="I531" t="s">
        <v>313</v>
      </c>
      <c r="J531" t="s">
        <v>3145</v>
      </c>
      <c r="K531" t="s">
        <v>5696</v>
      </c>
      <c r="L531" t="s">
        <v>313</v>
      </c>
      <c r="M531" t="s">
        <v>4857</v>
      </c>
      <c r="N531" t="s">
        <v>313</v>
      </c>
      <c r="O531" t="s">
        <v>313</v>
      </c>
      <c r="P531" t="s">
        <v>313</v>
      </c>
      <c r="Q531" t="s">
        <v>313</v>
      </c>
      <c r="R531" t="s">
        <v>313</v>
      </c>
      <c r="S531" t="s">
        <v>2025</v>
      </c>
      <c r="T531" t="s">
        <v>313</v>
      </c>
      <c r="U531" t="s">
        <v>313</v>
      </c>
      <c r="V531" t="s">
        <v>5590</v>
      </c>
      <c r="W531" t="s">
        <v>320</v>
      </c>
      <c r="X531" t="s">
        <v>437</v>
      </c>
      <c r="Y531" t="s">
        <v>313</v>
      </c>
      <c r="Z531" s="32">
        <v>46112</v>
      </c>
      <c r="AC531">
        <v>54</v>
      </c>
      <c r="AD531" t="s">
        <v>40</v>
      </c>
      <c r="AE531" s="32">
        <v>46097</v>
      </c>
      <c r="AF531" s="62">
        <v>0.57785879629629633</v>
      </c>
      <c r="AG531" t="s">
        <v>313</v>
      </c>
      <c r="AH531" t="s">
        <v>335</v>
      </c>
      <c r="AI531" s="32">
        <v>46151</v>
      </c>
      <c r="AJ531" s="62">
        <v>0.33232638888888888</v>
      </c>
      <c r="AK531" t="s">
        <v>6122</v>
      </c>
      <c r="AL531" t="s">
        <v>313</v>
      </c>
      <c r="AM531" t="s">
        <v>313</v>
      </c>
      <c r="AN531" t="s">
        <v>313</v>
      </c>
      <c r="AO531" t="s">
        <v>40</v>
      </c>
      <c r="AP531" t="s">
        <v>313</v>
      </c>
      <c r="AQ531" t="s">
        <v>313</v>
      </c>
      <c r="AR531" s="32">
        <v>46101</v>
      </c>
      <c r="AS531">
        <v>30</v>
      </c>
      <c r="AT531" t="s">
        <v>313</v>
      </c>
      <c r="AU531" t="s">
        <v>313</v>
      </c>
      <c r="AV531" t="s">
        <v>313</v>
      </c>
      <c r="AW531" t="s">
        <v>313</v>
      </c>
      <c r="AX531">
        <v>1</v>
      </c>
    </row>
    <row r="532" spans="1:50" x14ac:dyDescent="0.3">
      <c r="A532" t="s">
        <v>40</v>
      </c>
      <c r="B532">
        <v>1025</v>
      </c>
      <c r="D532">
        <v>3389</v>
      </c>
      <c r="E532" t="s">
        <v>4934</v>
      </c>
      <c r="F532" t="s">
        <v>313</v>
      </c>
      <c r="G532" t="s">
        <v>4858</v>
      </c>
      <c r="I532" t="s">
        <v>313</v>
      </c>
      <c r="J532" t="s">
        <v>4859</v>
      </c>
      <c r="K532" t="s">
        <v>5697</v>
      </c>
      <c r="L532" t="s">
        <v>313</v>
      </c>
      <c r="M532" t="s">
        <v>4860</v>
      </c>
      <c r="N532" t="s">
        <v>313</v>
      </c>
      <c r="O532" t="s">
        <v>313</v>
      </c>
      <c r="P532" t="s">
        <v>313</v>
      </c>
      <c r="Q532" t="s">
        <v>313</v>
      </c>
      <c r="R532" t="s">
        <v>313</v>
      </c>
      <c r="S532" t="s">
        <v>2025</v>
      </c>
      <c r="T532" t="s">
        <v>313</v>
      </c>
      <c r="U532" t="s">
        <v>313</v>
      </c>
      <c r="V532" t="s">
        <v>5590</v>
      </c>
      <c r="W532" t="s">
        <v>320</v>
      </c>
      <c r="X532" t="s">
        <v>397</v>
      </c>
      <c r="Y532" t="s">
        <v>313</v>
      </c>
      <c r="Z532" s="32">
        <v>46112</v>
      </c>
      <c r="AC532">
        <v>25</v>
      </c>
      <c r="AD532" t="s">
        <v>40</v>
      </c>
      <c r="AE532" s="32">
        <v>46097</v>
      </c>
      <c r="AF532" s="62">
        <v>0.57847222222222228</v>
      </c>
      <c r="AG532" t="s">
        <v>313</v>
      </c>
      <c r="AH532" t="s">
        <v>335</v>
      </c>
      <c r="AI532" s="32">
        <v>46122</v>
      </c>
      <c r="AJ532" s="62">
        <v>0.61157407407407405</v>
      </c>
      <c r="AK532" t="s">
        <v>6114</v>
      </c>
      <c r="AL532" t="s">
        <v>313</v>
      </c>
      <c r="AM532" t="s">
        <v>313</v>
      </c>
      <c r="AN532" t="s">
        <v>313</v>
      </c>
      <c r="AO532" t="s">
        <v>40</v>
      </c>
      <c r="AP532" t="s">
        <v>313</v>
      </c>
      <c r="AQ532" t="s">
        <v>313</v>
      </c>
      <c r="AR532" s="32">
        <v>46101</v>
      </c>
      <c r="AS532">
        <v>30</v>
      </c>
      <c r="AT532" t="s">
        <v>313</v>
      </c>
      <c r="AU532" t="s">
        <v>2257</v>
      </c>
      <c r="AV532" t="s">
        <v>313</v>
      </c>
      <c r="AW532" t="s">
        <v>313</v>
      </c>
      <c r="AX532">
        <v>1</v>
      </c>
    </row>
    <row r="533" spans="1:50" x14ac:dyDescent="0.3">
      <c r="A533" t="s">
        <v>20</v>
      </c>
      <c r="B533">
        <v>1026</v>
      </c>
      <c r="D533">
        <v>3390</v>
      </c>
      <c r="E533" t="s">
        <v>5698</v>
      </c>
      <c r="F533" t="s">
        <v>313</v>
      </c>
      <c r="G533" t="s">
        <v>4861</v>
      </c>
      <c r="H533">
        <v>35511300000110</v>
      </c>
      <c r="I533" t="s">
        <v>313</v>
      </c>
      <c r="J533" t="s">
        <v>4862</v>
      </c>
      <c r="K533" t="s">
        <v>5699</v>
      </c>
      <c r="L533" t="s">
        <v>313</v>
      </c>
      <c r="M533" t="s">
        <v>4863</v>
      </c>
      <c r="N533" t="s">
        <v>313</v>
      </c>
      <c r="O533" t="s">
        <v>313</v>
      </c>
      <c r="P533" t="s">
        <v>313</v>
      </c>
      <c r="Q533" t="s">
        <v>313</v>
      </c>
      <c r="R533" t="s">
        <v>313</v>
      </c>
      <c r="S533" t="s">
        <v>2025</v>
      </c>
      <c r="T533" t="s">
        <v>313</v>
      </c>
      <c r="U533" t="s">
        <v>313</v>
      </c>
      <c r="V533" t="s">
        <v>5590</v>
      </c>
      <c r="W533" t="s">
        <v>320</v>
      </c>
      <c r="X533" t="s">
        <v>437</v>
      </c>
      <c r="Y533" t="s">
        <v>313</v>
      </c>
      <c r="Z533" s="32">
        <v>46112</v>
      </c>
      <c r="AC533">
        <v>54</v>
      </c>
      <c r="AD533" t="s">
        <v>40</v>
      </c>
      <c r="AE533" s="32">
        <v>46097</v>
      </c>
      <c r="AF533" s="62">
        <v>0.57913194444444449</v>
      </c>
      <c r="AG533" t="s">
        <v>313</v>
      </c>
      <c r="AH533" t="s">
        <v>335</v>
      </c>
      <c r="AI533" s="32">
        <v>46151</v>
      </c>
      <c r="AJ533" s="62">
        <v>0.33273148148148146</v>
      </c>
      <c r="AK533" t="s">
        <v>6122</v>
      </c>
      <c r="AL533" t="s">
        <v>313</v>
      </c>
      <c r="AM533" t="s">
        <v>313</v>
      </c>
      <c r="AN533" t="s">
        <v>313</v>
      </c>
      <c r="AO533" t="s">
        <v>20</v>
      </c>
      <c r="AP533" t="s">
        <v>313</v>
      </c>
      <c r="AQ533" t="s">
        <v>313</v>
      </c>
      <c r="AR533" s="32">
        <v>46118</v>
      </c>
      <c r="AS533">
        <v>30</v>
      </c>
      <c r="AT533" t="s">
        <v>313</v>
      </c>
      <c r="AU533" t="s">
        <v>313</v>
      </c>
      <c r="AV533" t="s">
        <v>313</v>
      </c>
      <c r="AW533" t="s">
        <v>313</v>
      </c>
      <c r="AX533">
        <v>1</v>
      </c>
    </row>
    <row r="534" spans="1:50" x14ac:dyDescent="0.3">
      <c r="A534" t="s">
        <v>45</v>
      </c>
      <c r="B534">
        <v>1027</v>
      </c>
      <c r="D534">
        <v>3391</v>
      </c>
      <c r="E534" t="s">
        <v>313</v>
      </c>
      <c r="F534" t="s">
        <v>313</v>
      </c>
      <c r="G534" t="s">
        <v>4864</v>
      </c>
      <c r="I534" t="s">
        <v>313</v>
      </c>
      <c r="J534" t="s">
        <v>4865</v>
      </c>
      <c r="K534" t="s">
        <v>5700</v>
      </c>
      <c r="L534" t="s">
        <v>313</v>
      </c>
      <c r="M534" t="s">
        <v>4866</v>
      </c>
      <c r="N534" t="s">
        <v>313</v>
      </c>
      <c r="O534" t="s">
        <v>313</v>
      </c>
      <c r="P534" t="s">
        <v>313</v>
      </c>
      <c r="Q534" t="s">
        <v>313</v>
      </c>
      <c r="R534" t="s">
        <v>313</v>
      </c>
      <c r="S534" t="s">
        <v>2025</v>
      </c>
      <c r="T534" t="s">
        <v>313</v>
      </c>
      <c r="U534" t="s">
        <v>313</v>
      </c>
      <c r="V534" t="s">
        <v>5590</v>
      </c>
      <c r="W534" t="s">
        <v>320</v>
      </c>
      <c r="X534" t="s">
        <v>321</v>
      </c>
      <c r="Y534" t="s">
        <v>313</v>
      </c>
      <c r="Z534" s="32">
        <v>46234</v>
      </c>
      <c r="AC534">
        <v>54</v>
      </c>
      <c r="AD534" t="s">
        <v>40</v>
      </c>
      <c r="AE534" s="32">
        <v>46097</v>
      </c>
      <c r="AF534" s="62">
        <v>0.57983796296296297</v>
      </c>
      <c r="AG534" t="s">
        <v>313</v>
      </c>
      <c r="AH534" t="s">
        <v>335</v>
      </c>
      <c r="AI534" s="32">
        <v>46151</v>
      </c>
      <c r="AJ534" s="62">
        <v>0.88386574074074076</v>
      </c>
      <c r="AK534" t="s">
        <v>6122</v>
      </c>
      <c r="AL534" t="s">
        <v>313</v>
      </c>
      <c r="AM534" t="s">
        <v>313</v>
      </c>
      <c r="AN534" t="s">
        <v>313</v>
      </c>
      <c r="AO534" t="s">
        <v>45</v>
      </c>
      <c r="AP534" t="s">
        <v>313</v>
      </c>
      <c r="AQ534" t="s">
        <v>313</v>
      </c>
      <c r="AR534" s="32">
        <v>46098</v>
      </c>
      <c r="AS534">
        <v>30</v>
      </c>
      <c r="AT534" t="s">
        <v>313</v>
      </c>
      <c r="AU534" t="s">
        <v>313</v>
      </c>
      <c r="AV534" t="s">
        <v>313</v>
      </c>
      <c r="AW534" t="s">
        <v>313</v>
      </c>
      <c r="AX534">
        <v>1</v>
      </c>
    </row>
    <row r="535" spans="1:50" x14ac:dyDescent="0.3">
      <c r="A535" t="s">
        <v>45</v>
      </c>
      <c r="B535">
        <v>1029</v>
      </c>
      <c r="D535">
        <v>3395</v>
      </c>
      <c r="E535" t="s">
        <v>5025</v>
      </c>
      <c r="F535" t="s">
        <v>313</v>
      </c>
      <c r="G535" t="s">
        <v>4867</v>
      </c>
      <c r="H535">
        <v>6864286000130</v>
      </c>
      <c r="I535" t="s">
        <v>313</v>
      </c>
      <c r="J535" t="s">
        <v>4683</v>
      </c>
      <c r="K535" t="s">
        <v>4868</v>
      </c>
      <c r="L535" t="s">
        <v>313</v>
      </c>
      <c r="M535" t="s">
        <v>4869</v>
      </c>
      <c r="N535" t="s">
        <v>313</v>
      </c>
      <c r="O535" t="s">
        <v>313</v>
      </c>
      <c r="P535" t="s">
        <v>313</v>
      </c>
      <c r="Q535" t="s">
        <v>4870</v>
      </c>
      <c r="R535" t="s">
        <v>313</v>
      </c>
      <c r="S535" t="s">
        <v>354</v>
      </c>
      <c r="T535" t="s">
        <v>313</v>
      </c>
      <c r="U535" t="s">
        <v>313</v>
      </c>
      <c r="V535" t="s">
        <v>313</v>
      </c>
      <c r="W535" t="s">
        <v>320</v>
      </c>
      <c r="X535" t="s">
        <v>397</v>
      </c>
      <c r="Y535" t="s">
        <v>313</v>
      </c>
      <c r="Z535" s="32">
        <v>46173</v>
      </c>
      <c r="AC535">
        <v>13</v>
      </c>
      <c r="AD535" t="s">
        <v>40</v>
      </c>
      <c r="AE535" s="32">
        <v>46098</v>
      </c>
      <c r="AF535" s="62">
        <v>0.65673611111111108</v>
      </c>
      <c r="AG535" t="s">
        <v>313</v>
      </c>
      <c r="AH535" t="s">
        <v>335</v>
      </c>
      <c r="AI535" s="32">
        <v>46111</v>
      </c>
      <c r="AJ535" s="62">
        <v>0.66320601851851857</v>
      </c>
      <c r="AK535" t="s">
        <v>6116</v>
      </c>
      <c r="AL535" t="s">
        <v>313</v>
      </c>
      <c r="AM535" t="s">
        <v>313</v>
      </c>
      <c r="AN535" t="s">
        <v>313</v>
      </c>
      <c r="AO535" t="s">
        <v>45</v>
      </c>
      <c r="AP535" t="s">
        <v>313</v>
      </c>
      <c r="AQ535" t="s">
        <v>313</v>
      </c>
      <c r="AR535" s="32">
        <v>46111</v>
      </c>
      <c r="AS535">
        <v>30</v>
      </c>
      <c r="AT535" t="s">
        <v>313</v>
      </c>
      <c r="AU535" t="s">
        <v>4897</v>
      </c>
      <c r="AV535" t="s">
        <v>313</v>
      </c>
      <c r="AW535" t="s">
        <v>313</v>
      </c>
      <c r="AX535">
        <v>1</v>
      </c>
    </row>
    <row r="536" spans="1:50" x14ac:dyDescent="0.3">
      <c r="A536" t="s">
        <v>20</v>
      </c>
      <c r="B536">
        <v>1030</v>
      </c>
      <c r="D536">
        <v>3396</v>
      </c>
      <c r="E536" t="s">
        <v>5701</v>
      </c>
      <c r="F536" t="s">
        <v>313</v>
      </c>
      <c r="G536" t="s">
        <v>4871</v>
      </c>
      <c r="I536" t="s">
        <v>313</v>
      </c>
      <c r="J536" t="s">
        <v>4872</v>
      </c>
      <c r="K536" t="s">
        <v>5702</v>
      </c>
      <c r="L536" t="s">
        <v>313</v>
      </c>
      <c r="M536" t="s">
        <v>4873</v>
      </c>
      <c r="N536" t="s">
        <v>313</v>
      </c>
      <c r="O536" t="s">
        <v>313</v>
      </c>
      <c r="P536" t="s">
        <v>313</v>
      </c>
      <c r="Q536" t="s">
        <v>313</v>
      </c>
      <c r="R536" t="s">
        <v>313</v>
      </c>
      <c r="S536" t="s">
        <v>2025</v>
      </c>
      <c r="T536" t="s">
        <v>313</v>
      </c>
      <c r="U536" t="s">
        <v>313</v>
      </c>
      <c r="V536" t="s">
        <v>5574</v>
      </c>
      <c r="W536" t="s">
        <v>320</v>
      </c>
      <c r="X536" t="s">
        <v>437</v>
      </c>
      <c r="Y536" t="s">
        <v>313</v>
      </c>
      <c r="Z536" s="32">
        <v>46112</v>
      </c>
      <c r="AC536">
        <v>22</v>
      </c>
      <c r="AD536" t="s">
        <v>40</v>
      </c>
      <c r="AE536" s="32">
        <v>46098</v>
      </c>
      <c r="AF536" s="62">
        <v>0.65770833333333334</v>
      </c>
      <c r="AG536" t="s">
        <v>313</v>
      </c>
      <c r="AH536" t="s">
        <v>335</v>
      </c>
      <c r="AI536" s="32">
        <v>46120</v>
      </c>
      <c r="AJ536" s="62">
        <v>0.72315972222222225</v>
      </c>
      <c r="AK536" t="s">
        <v>6118</v>
      </c>
      <c r="AL536" t="s">
        <v>5701</v>
      </c>
      <c r="AM536" t="s">
        <v>313</v>
      </c>
      <c r="AN536" t="s">
        <v>313</v>
      </c>
      <c r="AO536" t="s">
        <v>20</v>
      </c>
      <c r="AP536" t="s">
        <v>313</v>
      </c>
      <c r="AQ536" t="s">
        <v>313</v>
      </c>
      <c r="AR536" s="32">
        <v>46104</v>
      </c>
      <c r="AS536">
        <v>30</v>
      </c>
      <c r="AT536" t="s">
        <v>313</v>
      </c>
      <c r="AU536" t="s">
        <v>313</v>
      </c>
      <c r="AV536" t="s">
        <v>313</v>
      </c>
      <c r="AW536" t="s">
        <v>313</v>
      </c>
      <c r="AX536">
        <v>1</v>
      </c>
    </row>
    <row r="537" spans="1:50" x14ac:dyDescent="0.3">
      <c r="A537" t="s">
        <v>40</v>
      </c>
      <c r="B537">
        <v>1031</v>
      </c>
      <c r="D537">
        <v>3397</v>
      </c>
      <c r="E537" t="s">
        <v>4874</v>
      </c>
      <c r="F537" t="s">
        <v>313</v>
      </c>
      <c r="G537" t="s">
        <v>4875</v>
      </c>
      <c r="H537">
        <v>27742655000191</v>
      </c>
      <c r="I537" t="s">
        <v>313</v>
      </c>
      <c r="J537" t="s">
        <v>384</v>
      </c>
      <c r="K537" t="s">
        <v>5703</v>
      </c>
      <c r="L537" t="s">
        <v>313</v>
      </c>
      <c r="M537" t="s">
        <v>4876</v>
      </c>
      <c r="N537" t="s">
        <v>313</v>
      </c>
      <c r="O537" t="s">
        <v>313</v>
      </c>
      <c r="P537" t="s">
        <v>313</v>
      </c>
      <c r="Q537" t="s">
        <v>313</v>
      </c>
      <c r="R537" t="s">
        <v>313</v>
      </c>
      <c r="S537" t="s">
        <v>2025</v>
      </c>
      <c r="T537" t="s">
        <v>313</v>
      </c>
      <c r="U537" t="s">
        <v>313</v>
      </c>
      <c r="V537" t="s">
        <v>5590</v>
      </c>
      <c r="W537" t="s">
        <v>320</v>
      </c>
      <c r="X537" t="s">
        <v>437</v>
      </c>
      <c r="Y537" t="s">
        <v>313</v>
      </c>
      <c r="Z537" s="32">
        <v>46112</v>
      </c>
      <c r="AC537">
        <v>3</v>
      </c>
      <c r="AD537" t="s">
        <v>40</v>
      </c>
      <c r="AE537" s="32">
        <v>46098</v>
      </c>
      <c r="AF537" s="62">
        <v>0.65940972222222227</v>
      </c>
      <c r="AG537" t="s">
        <v>313</v>
      </c>
      <c r="AH537" t="s">
        <v>335</v>
      </c>
      <c r="AI537" s="32">
        <v>46101</v>
      </c>
      <c r="AJ537" s="62">
        <v>0.65554398148148152</v>
      </c>
      <c r="AK537" t="s">
        <v>6118</v>
      </c>
      <c r="AL537" t="s">
        <v>313</v>
      </c>
      <c r="AM537" t="s">
        <v>313</v>
      </c>
      <c r="AN537" t="s">
        <v>313</v>
      </c>
      <c r="AO537" t="s">
        <v>40</v>
      </c>
      <c r="AP537" t="s">
        <v>313</v>
      </c>
      <c r="AQ537" t="s">
        <v>313</v>
      </c>
      <c r="AR537" s="32"/>
      <c r="AS537">
        <v>30</v>
      </c>
      <c r="AT537" t="s">
        <v>313</v>
      </c>
      <c r="AU537" t="s">
        <v>313</v>
      </c>
      <c r="AV537" t="s">
        <v>313</v>
      </c>
      <c r="AW537" t="s">
        <v>313</v>
      </c>
      <c r="AX537">
        <v>1</v>
      </c>
    </row>
    <row r="538" spans="1:50" x14ac:dyDescent="0.3">
      <c r="A538" t="s">
        <v>45</v>
      </c>
      <c r="B538">
        <v>1032</v>
      </c>
      <c r="D538">
        <v>3402</v>
      </c>
      <c r="E538" t="s">
        <v>5704</v>
      </c>
      <c r="F538" t="s">
        <v>313</v>
      </c>
      <c r="G538" t="s">
        <v>4877</v>
      </c>
      <c r="H538">
        <v>27742655000191</v>
      </c>
      <c r="I538" t="s">
        <v>313</v>
      </c>
      <c r="J538" t="s">
        <v>384</v>
      </c>
      <c r="K538" t="s">
        <v>4878</v>
      </c>
      <c r="L538" t="s">
        <v>313</v>
      </c>
      <c r="M538" t="s">
        <v>4879</v>
      </c>
      <c r="N538" t="s">
        <v>313</v>
      </c>
      <c r="O538" t="s">
        <v>313</v>
      </c>
      <c r="P538" t="s">
        <v>313</v>
      </c>
      <c r="Q538" t="s">
        <v>1166</v>
      </c>
      <c r="R538" t="s">
        <v>388</v>
      </c>
      <c r="S538" t="s">
        <v>313</v>
      </c>
      <c r="T538" t="s">
        <v>313</v>
      </c>
      <c r="U538" t="s">
        <v>313</v>
      </c>
      <c r="V538" t="s">
        <v>313</v>
      </c>
      <c r="W538" t="s">
        <v>320</v>
      </c>
      <c r="X538" t="s">
        <v>321</v>
      </c>
      <c r="Y538" t="s">
        <v>313</v>
      </c>
      <c r="Z538" s="32">
        <v>46234</v>
      </c>
      <c r="AC538">
        <v>35</v>
      </c>
      <c r="AD538" t="s">
        <v>45</v>
      </c>
      <c r="AE538" s="32">
        <v>46099</v>
      </c>
      <c r="AF538" s="62">
        <v>0.48501157407407408</v>
      </c>
      <c r="AG538" t="s">
        <v>313</v>
      </c>
      <c r="AH538" t="s">
        <v>335</v>
      </c>
      <c r="AI538" s="32">
        <v>46134</v>
      </c>
      <c r="AJ538" s="62">
        <v>0.71966435185185185</v>
      </c>
      <c r="AK538" t="s">
        <v>6127</v>
      </c>
      <c r="AL538" t="s">
        <v>313</v>
      </c>
      <c r="AM538" t="s">
        <v>313</v>
      </c>
      <c r="AN538" t="s">
        <v>313</v>
      </c>
      <c r="AO538" t="s">
        <v>45</v>
      </c>
      <c r="AP538" t="s">
        <v>313</v>
      </c>
      <c r="AQ538" t="s">
        <v>313</v>
      </c>
      <c r="AR538" s="32">
        <v>46134</v>
      </c>
      <c r="AS538">
        <v>30</v>
      </c>
      <c r="AT538" t="s">
        <v>313</v>
      </c>
      <c r="AU538" t="s">
        <v>313</v>
      </c>
      <c r="AV538" t="s">
        <v>313</v>
      </c>
      <c r="AW538" t="s">
        <v>313</v>
      </c>
      <c r="AX538">
        <v>1</v>
      </c>
    </row>
    <row r="539" spans="1:50" x14ac:dyDescent="0.3">
      <c r="A539" t="s">
        <v>45</v>
      </c>
      <c r="B539">
        <v>1033</v>
      </c>
      <c r="D539">
        <v>3401</v>
      </c>
      <c r="E539" t="s">
        <v>5028</v>
      </c>
      <c r="F539" t="s">
        <v>313</v>
      </c>
      <c r="G539" t="s">
        <v>4880</v>
      </c>
      <c r="H539">
        <v>27251864000132</v>
      </c>
      <c r="I539" t="s">
        <v>313</v>
      </c>
      <c r="J539" t="s">
        <v>4881</v>
      </c>
      <c r="K539" t="s">
        <v>4882</v>
      </c>
      <c r="L539" t="s">
        <v>313</v>
      </c>
      <c r="M539" t="s">
        <v>4883</v>
      </c>
      <c r="N539" t="s">
        <v>313</v>
      </c>
      <c r="O539" t="s">
        <v>313</v>
      </c>
      <c r="P539" t="s">
        <v>313</v>
      </c>
      <c r="Q539" t="s">
        <v>2133</v>
      </c>
      <c r="R539" t="s">
        <v>313</v>
      </c>
      <c r="S539" t="s">
        <v>354</v>
      </c>
      <c r="T539" t="s">
        <v>313</v>
      </c>
      <c r="U539" t="s">
        <v>313</v>
      </c>
      <c r="V539" t="s">
        <v>723</v>
      </c>
      <c r="W539" t="s">
        <v>320</v>
      </c>
      <c r="X539" t="s">
        <v>397</v>
      </c>
      <c r="Y539" t="s">
        <v>313</v>
      </c>
      <c r="Z539" s="32">
        <v>46203</v>
      </c>
      <c r="AC539">
        <v>12</v>
      </c>
      <c r="AD539" t="s">
        <v>40</v>
      </c>
      <c r="AE539" s="32">
        <v>46099</v>
      </c>
      <c r="AF539" s="62">
        <v>0.64248842592592592</v>
      </c>
      <c r="AG539" t="s">
        <v>313</v>
      </c>
      <c r="AH539" t="s">
        <v>335</v>
      </c>
      <c r="AI539" s="32">
        <v>46111</v>
      </c>
      <c r="AJ539" s="62">
        <v>0.66197916666666667</v>
      </c>
      <c r="AK539" t="s">
        <v>6114</v>
      </c>
      <c r="AL539" t="s">
        <v>313</v>
      </c>
      <c r="AM539" t="s">
        <v>313</v>
      </c>
      <c r="AN539" t="s">
        <v>313</v>
      </c>
      <c r="AO539" t="s">
        <v>45</v>
      </c>
      <c r="AP539" t="s">
        <v>313</v>
      </c>
      <c r="AQ539" t="s">
        <v>313</v>
      </c>
      <c r="AR539" s="32">
        <v>46111</v>
      </c>
      <c r="AS539">
        <v>30</v>
      </c>
      <c r="AT539" t="s">
        <v>313</v>
      </c>
      <c r="AU539" t="s">
        <v>28</v>
      </c>
      <c r="AV539" t="s">
        <v>313</v>
      </c>
      <c r="AW539" t="s">
        <v>313</v>
      </c>
      <c r="AX539">
        <v>1</v>
      </c>
    </row>
    <row r="540" spans="1:50" x14ac:dyDescent="0.3">
      <c r="A540" t="s">
        <v>20</v>
      </c>
      <c r="B540">
        <v>1034</v>
      </c>
      <c r="D540">
        <v>3400</v>
      </c>
      <c r="E540" t="s">
        <v>5705</v>
      </c>
      <c r="F540" t="s">
        <v>313</v>
      </c>
      <c r="G540" t="s">
        <v>4884</v>
      </c>
      <c r="I540" t="s">
        <v>313</v>
      </c>
      <c r="J540" t="s">
        <v>4885</v>
      </c>
      <c r="K540" t="s">
        <v>5706</v>
      </c>
      <c r="L540" t="s">
        <v>313</v>
      </c>
      <c r="M540" t="s">
        <v>4886</v>
      </c>
      <c r="N540" t="s">
        <v>313</v>
      </c>
      <c r="O540" t="s">
        <v>313</v>
      </c>
      <c r="P540" t="s">
        <v>313</v>
      </c>
      <c r="Q540" t="s">
        <v>313</v>
      </c>
      <c r="R540" t="s">
        <v>313</v>
      </c>
      <c r="S540" t="s">
        <v>2025</v>
      </c>
      <c r="T540" t="s">
        <v>313</v>
      </c>
      <c r="U540" t="s">
        <v>313</v>
      </c>
      <c r="V540" t="s">
        <v>5574</v>
      </c>
      <c r="W540" t="s">
        <v>320</v>
      </c>
      <c r="X540" t="s">
        <v>437</v>
      </c>
      <c r="Y540" t="s">
        <v>313</v>
      </c>
      <c r="Z540" s="32">
        <v>46112</v>
      </c>
      <c r="AC540">
        <v>21</v>
      </c>
      <c r="AD540" t="s">
        <v>40</v>
      </c>
      <c r="AE540" s="32">
        <v>46099</v>
      </c>
      <c r="AF540" s="62">
        <v>0.64361111111111113</v>
      </c>
      <c r="AG540" t="s">
        <v>313</v>
      </c>
      <c r="AH540" t="s">
        <v>335</v>
      </c>
      <c r="AI540" s="32">
        <v>46120</v>
      </c>
      <c r="AJ540" s="62">
        <v>0.72401620370370368</v>
      </c>
      <c r="AK540" t="s">
        <v>6118</v>
      </c>
      <c r="AL540" t="s">
        <v>5707</v>
      </c>
      <c r="AM540" t="s">
        <v>313</v>
      </c>
      <c r="AN540" t="s">
        <v>313</v>
      </c>
      <c r="AO540" t="s">
        <v>20</v>
      </c>
      <c r="AP540" t="s">
        <v>313</v>
      </c>
      <c r="AQ540" t="s">
        <v>313</v>
      </c>
      <c r="AR540" s="32">
        <v>46108</v>
      </c>
      <c r="AS540">
        <v>30</v>
      </c>
      <c r="AT540" t="s">
        <v>313</v>
      </c>
      <c r="AU540" t="s">
        <v>313</v>
      </c>
      <c r="AV540" t="s">
        <v>313</v>
      </c>
      <c r="AW540" t="s">
        <v>313</v>
      </c>
      <c r="AX540">
        <v>1</v>
      </c>
    </row>
    <row r="541" spans="1:50" x14ac:dyDescent="0.3">
      <c r="A541" t="s">
        <v>40</v>
      </c>
      <c r="B541">
        <v>1035</v>
      </c>
      <c r="D541">
        <v>3399</v>
      </c>
      <c r="E541" t="s">
        <v>4935</v>
      </c>
      <c r="F541" t="s">
        <v>313</v>
      </c>
      <c r="G541" t="s">
        <v>4887</v>
      </c>
      <c r="I541" t="s">
        <v>313</v>
      </c>
      <c r="J541" t="s">
        <v>4888</v>
      </c>
      <c r="K541" t="s">
        <v>5708</v>
      </c>
      <c r="L541" t="s">
        <v>313</v>
      </c>
      <c r="M541" t="s">
        <v>4889</v>
      </c>
      <c r="N541" t="s">
        <v>313</v>
      </c>
      <c r="O541" t="s">
        <v>313</v>
      </c>
      <c r="P541" t="s">
        <v>313</v>
      </c>
      <c r="Q541" t="s">
        <v>313</v>
      </c>
      <c r="R541" t="s">
        <v>313</v>
      </c>
      <c r="S541" t="s">
        <v>2025</v>
      </c>
      <c r="T541" t="s">
        <v>313</v>
      </c>
      <c r="U541" t="s">
        <v>313</v>
      </c>
      <c r="V541" t="s">
        <v>5590</v>
      </c>
      <c r="W541" t="s">
        <v>320</v>
      </c>
      <c r="X541" t="s">
        <v>437</v>
      </c>
      <c r="Y541" t="s">
        <v>313</v>
      </c>
      <c r="Z541" s="32">
        <v>46112</v>
      </c>
      <c r="AC541">
        <v>52</v>
      </c>
      <c r="AD541" t="s">
        <v>40</v>
      </c>
      <c r="AE541" s="32">
        <v>46099</v>
      </c>
      <c r="AF541" s="62">
        <v>0.64436342592592588</v>
      </c>
      <c r="AG541" t="s">
        <v>313</v>
      </c>
      <c r="AH541" t="s">
        <v>335</v>
      </c>
      <c r="AI541" s="32">
        <v>46151</v>
      </c>
      <c r="AJ541" s="62">
        <v>0.33498842592592593</v>
      </c>
      <c r="AK541" t="s">
        <v>6122</v>
      </c>
      <c r="AL541" t="s">
        <v>313</v>
      </c>
      <c r="AM541" t="s">
        <v>313</v>
      </c>
      <c r="AN541" t="s">
        <v>313</v>
      </c>
      <c r="AO541" t="s">
        <v>40</v>
      </c>
      <c r="AP541" t="s">
        <v>313</v>
      </c>
      <c r="AQ541" t="s">
        <v>313</v>
      </c>
      <c r="AR541" s="32">
        <v>46101</v>
      </c>
      <c r="AS541">
        <v>30</v>
      </c>
      <c r="AT541" t="s">
        <v>313</v>
      </c>
      <c r="AU541" t="s">
        <v>313</v>
      </c>
      <c r="AV541" t="s">
        <v>313</v>
      </c>
      <c r="AW541" t="s">
        <v>313</v>
      </c>
      <c r="AX541">
        <v>1</v>
      </c>
    </row>
    <row r="542" spans="1:50" x14ac:dyDescent="0.3">
      <c r="A542" t="s">
        <v>45</v>
      </c>
      <c r="B542">
        <v>1037</v>
      </c>
      <c r="D542">
        <v>3404</v>
      </c>
      <c r="E542" t="s">
        <v>4975</v>
      </c>
      <c r="F542" t="s">
        <v>313</v>
      </c>
      <c r="G542" t="s">
        <v>4898</v>
      </c>
      <c r="I542" t="s">
        <v>313</v>
      </c>
      <c r="J542" t="s">
        <v>4899</v>
      </c>
      <c r="K542" t="s">
        <v>5709</v>
      </c>
      <c r="L542" t="s">
        <v>313</v>
      </c>
      <c r="M542" t="s">
        <v>4900</v>
      </c>
      <c r="N542" t="s">
        <v>313</v>
      </c>
      <c r="O542" t="s">
        <v>313</v>
      </c>
      <c r="P542" t="s">
        <v>313</v>
      </c>
      <c r="Q542" t="s">
        <v>313</v>
      </c>
      <c r="R542" t="s">
        <v>313</v>
      </c>
      <c r="S542" t="s">
        <v>2025</v>
      </c>
      <c r="T542" t="s">
        <v>313</v>
      </c>
      <c r="U542" t="s">
        <v>313</v>
      </c>
      <c r="V542" t="s">
        <v>5590</v>
      </c>
      <c r="W542" t="s">
        <v>320</v>
      </c>
      <c r="X542" t="s">
        <v>397</v>
      </c>
      <c r="Y542" t="s">
        <v>313</v>
      </c>
      <c r="Z542" s="32">
        <v>46112</v>
      </c>
      <c r="AC542">
        <v>51</v>
      </c>
      <c r="AD542" t="s">
        <v>40</v>
      </c>
      <c r="AE542" s="32">
        <v>46100</v>
      </c>
      <c r="AF542" s="62">
        <v>0.43497685185185186</v>
      </c>
      <c r="AG542" t="s">
        <v>313</v>
      </c>
      <c r="AH542" t="s">
        <v>335</v>
      </c>
      <c r="AI542" s="32">
        <v>46151</v>
      </c>
      <c r="AJ542" s="62">
        <v>0.88013888888888892</v>
      </c>
      <c r="AK542" t="s">
        <v>6115</v>
      </c>
      <c r="AL542" t="s">
        <v>313</v>
      </c>
      <c r="AM542" t="s">
        <v>313</v>
      </c>
      <c r="AN542" t="s">
        <v>4974</v>
      </c>
      <c r="AO542" t="s">
        <v>45</v>
      </c>
      <c r="AP542" t="s">
        <v>4974</v>
      </c>
      <c r="AQ542" t="s">
        <v>313</v>
      </c>
      <c r="AR542" s="32">
        <v>46105</v>
      </c>
      <c r="AS542">
        <v>30</v>
      </c>
      <c r="AT542" t="s">
        <v>313</v>
      </c>
      <c r="AU542" t="s">
        <v>313</v>
      </c>
      <c r="AV542" t="s">
        <v>313</v>
      </c>
      <c r="AW542" t="s">
        <v>313</v>
      </c>
      <c r="AX542">
        <v>1</v>
      </c>
    </row>
    <row r="543" spans="1:50" x14ac:dyDescent="0.3">
      <c r="A543" t="s">
        <v>20</v>
      </c>
      <c r="B543">
        <v>1038</v>
      </c>
      <c r="D543">
        <v>3405</v>
      </c>
      <c r="E543" t="s">
        <v>4901</v>
      </c>
      <c r="F543" t="s">
        <v>313</v>
      </c>
      <c r="G543" t="s">
        <v>4902</v>
      </c>
      <c r="I543" t="s">
        <v>313</v>
      </c>
      <c r="J543" t="s">
        <v>4903</v>
      </c>
      <c r="K543" t="s">
        <v>5710</v>
      </c>
      <c r="L543" t="s">
        <v>313</v>
      </c>
      <c r="M543" t="s">
        <v>4904</v>
      </c>
      <c r="N543" t="s">
        <v>313</v>
      </c>
      <c r="O543" t="s">
        <v>313</v>
      </c>
      <c r="P543" t="s">
        <v>313</v>
      </c>
      <c r="Q543" t="s">
        <v>313</v>
      </c>
      <c r="R543" t="s">
        <v>313</v>
      </c>
      <c r="S543" t="s">
        <v>2025</v>
      </c>
      <c r="T543" t="s">
        <v>313</v>
      </c>
      <c r="U543" t="s">
        <v>313</v>
      </c>
      <c r="V543" t="s">
        <v>5574</v>
      </c>
      <c r="W543" t="s">
        <v>320</v>
      </c>
      <c r="X543" t="s">
        <v>437</v>
      </c>
      <c r="Y543" t="s">
        <v>313</v>
      </c>
      <c r="Z543" s="32"/>
      <c r="AC543">
        <v>0</v>
      </c>
      <c r="AD543" t="s">
        <v>40</v>
      </c>
      <c r="AE543" s="32">
        <v>46100</v>
      </c>
      <c r="AF543" s="62">
        <v>0.43748842592592591</v>
      </c>
      <c r="AG543" t="s">
        <v>313</v>
      </c>
      <c r="AH543" t="s">
        <v>335</v>
      </c>
      <c r="AI543" s="32">
        <v>46100</v>
      </c>
      <c r="AJ543" s="62">
        <v>0.51109953703703703</v>
      </c>
      <c r="AK543" t="s">
        <v>6118</v>
      </c>
      <c r="AL543" t="s">
        <v>5711</v>
      </c>
      <c r="AM543" t="s">
        <v>313</v>
      </c>
      <c r="AN543" t="s">
        <v>313</v>
      </c>
      <c r="AO543" t="s">
        <v>20</v>
      </c>
      <c r="AP543" t="s">
        <v>313</v>
      </c>
      <c r="AQ543" t="s">
        <v>313</v>
      </c>
      <c r="AR543" s="32"/>
      <c r="AS543">
        <v>30</v>
      </c>
      <c r="AT543" t="s">
        <v>313</v>
      </c>
      <c r="AU543" t="s">
        <v>313</v>
      </c>
      <c r="AV543" t="s">
        <v>313</v>
      </c>
      <c r="AW543" t="s">
        <v>313</v>
      </c>
      <c r="AX543">
        <v>1</v>
      </c>
    </row>
    <row r="544" spans="1:50" x14ac:dyDescent="0.3">
      <c r="A544" t="s">
        <v>45</v>
      </c>
      <c r="B544">
        <v>1040</v>
      </c>
      <c r="D544">
        <v>3408</v>
      </c>
      <c r="E544" t="s">
        <v>5712</v>
      </c>
      <c r="F544" t="s">
        <v>313</v>
      </c>
      <c r="G544" t="s">
        <v>4936</v>
      </c>
      <c r="H544">
        <v>40707794000142</v>
      </c>
      <c r="I544" t="s">
        <v>313</v>
      </c>
      <c r="J544" t="s">
        <v>4937</v>
      </c>
      <c r="K544" t="s">
        <v>5713</v>
      </c>
      <c r="L544" t="s">
        <v>313</v>
      </c>
      <c r="M544" t="s">
        <v>4938</v>
      </c>
      <c r="N544" t="s">
        <v>313</v>
      </c>
      <c r="O544" t="s">
        <v>313</v>
      </c>
      <c r="P544" t="s">
        <v>313</v>
      </c>
      <c r="Q544" t="s">
        <v>313</v>
      </c>
      <c r="R544" t="s">
        <v>313</v>
      </c>
      <c r="S544" t="s">
        <v>2025</v>
      </c>
      <c r="T544" t="s">
        <v>313</v>
      </c>
      <c r="U544" t="s">
        <v>313</v>
      </c>
      <c r="V544" t="s">
        <v>5574</v>
      </c>
      <c r="W544" t="s">
        <v>320</v>
      </c>
      <c r="X544" t="s">
        <v>321</v>
      </c>
      <c r="Y544" t="s">
        <v>313</v>
      </c>
      <c r="Z544" s="32">
        <v>46142</v>
      </c>
      <c r="AC544">
        <v>33</v>
      </c>
      <c r="AD544" t="s">
        <v>40</v>
      </c>
      <c r="AE544" s="32">
        <v>46101</v>
      </c>
      <c r="AF544" s="62">
        <v>0.39078703703703704</v>
      </c>
      <c r="AG544" t="s">
        <v>313</v>
      </c>
      <c r="AH544" t="s">
        <v>335</v>
      </c>
      <c r="AI544" s="32">
        <v>46134</v>
      </c>
      <c r="AJ544" s="62">
        <v>0.71796296296296291</v>
      </c>
      <c r="AK544" t="s">
        <v>6118</v>
      </c>
      <c r="AL544" t="s">
        <v>313</v>
      </c>
      <c r="AM544" t="s">
        <v>313</v>
      </c>
      <c r="AN544" t="s">
        <v>313</v>
      </c>
      <c r="AO544" t="s">
        <v>45</v>
      </c>
      <c r="AP544" t="s">
        <v>313</v>
      </c>
      <c r="AQ544" t="s">
        <v>313</v>
      </c>
      <c r="AR544" s="32">
        <v>46134</v>
      </c>
      <c r="AS544">
        <v>30</v>
      </c>
      <c r="AT544" t="s">
        <v>313</v>
      </c>
      <c r="AU544" t="s">
        <v>313</v>
      </c>
      <c r="AV544" t="s">
        <v>313</v>
      </c>
      <c r="AW544" t="s">
        <v>313</v>
      </c>
      <c r="AX544">
        <v>1</v>
      </c>
    </row>
    <row r="545" spans="1:50" x14ac:dyDescent="0.3">
      <c r="A545" t="s">
        <v>45</v>
      </c>
      <c r="B545">
        <v>1041</v>
      </c>
      <c r="D545">
        <v>3409</v>
      </c>
      <c r="E545" t="s">
        <v>5714</v>
      </c>
      <c r="F545" t="s">
        <v>313</v>
      </c>
      <c r="G545" t="s">
        <v>4940</v>
      </c>
      <c r="I545" t="s">
        <v>313</v>
      </c>
      <c r="J545" t="s">
        <v>4941</v>
      </c>
      <c r="K545" t="s">
        <v>5715</v>
      </c>
      <c r="L545" t="s">
        <v>313</v>
      </c>
      <c r="M545" t="s">
        <v>4942</v>
      </c>
      <c r="N545" t="s">
        <v>313</v>
      </c>
      <c r="O545" t="s">
        <v>313</v>
      </c>
      <c r="P545" t="s">
        <v>313</v>
      </c>
      <c r="Q545" t="s">
        <v>313</v>
      </c>
      <c r="R545" t="s">
        <v>313</v>
      </c>
      <c r="S545" t="s">
        <v>2025</v>
      </c>
      <c r="T545" t="s">
        <v>313</v>
      </c>
      <c r="U545" t="s">
        <v>313</v>
      </c>
      <c r="V545" t="s">
        <v>5574</v>
      </c>
      <c r="W545" t="s">
        <v>320</v>
      </c>
      <c r="X545" t="s">
        <v>321</v>
      </c>
      <c r="Y545" t="s">
        <v>313</v>
      </c>
      <c r="Z545" s="32"/>
      <c r="AC545">
        <v>50</v>
      </c>
      <c r="AD545" t="s">
        <v>40</v>
      </c>
      <c r="AE545" s="32">
        <v>46101</v>
      </c>
      <c r="AF545" s="62">
        <v>0.64495370370370375</v>
      </c>
      <c r="AG545" t="s">
        <v>313</v>
      </c>
      <c r="AH545" t="s">
        <v>335</v>
      </c>
      <c r="AI545" s="32">
        <v>46151</v>
      </c>
      <c r="AJ545" s="62">
        <v>0.88168981481481479</v>
      </c>
      <c r="AK545" t="s">
        <v>6118</v>
      </c>
      <c r="AL545" t="s">
        <v>313</v>
      </c>
      <c r="AM545" t="s">
        <v>313</v>
      </c>
      <c r="AN545" t="s">
        <v>313</v>
      </c>
      <c r="AO545" t="s">
        <v>45</v>
      </c>
      <c r="AP545" t="s">
        <v>313</v>
      </c>
      <c r="AQ545" t="s">
        <v>313</v>
      </c>
      <c r="AR545" s="32">
        <v>46104</v>
      </c>
      <c r="AS545">
        <v>30</v>
      </c>
      <c r="AT545" t="s">
        <v>313</v>
      </c>
      <c r="AU545" t="s">
        <v>313</v>
      </c>
      <c r="AV545" t="s">
        <v>313</v>
      </c>
      <c r="AW545" t="s">
        <v>313</v>
      </c>
      <c r="AX545">
        <v>1</v>
      </c>
    </row>
    <row r="546" spans="1:50" x14ac:dyDescent="0.3">
      <c r="A546" t="s">
        <v>20</v>
      </c>
      <c r="B546">
        <v>1044</v>
      </c>
      <c r="D546">
        <v>3414</v>
      </c>
      <c r="E546" t="s">
        <v>5716</v>
      </c>
      <c r="F546" t="s">
        <v>313</v>
      </c>
      <c r="G546" t="s">
        <v>4944</v>
      </c>
      <c r="I546" t="s">
        <v>313</v>
      </c>
      <c r="J546" t="s">
        <v>4945</v>
      </c>
      <c r="K546" t="s">
        <v>5717</v>
      </c>
      <c r="L546" t="s">
        <v>313</v>
      </c>
      <c r="M546" t="s">
        <v>4946</v>
      </c>
      <c r="N546" t="s">
        <v>313</v>
      </c>
      <c r="O546" t="s">
        <v>313</v>
      </c>
      <c r="P546" t="s">
        <v>313</v>
      </c>
      <c r="Q546" t="s">
        <v>313</v>
      </c>
      <c r="R546" t="s">
        <v>4947</v>
      </c>
      <c r="S546" t="s">
        <v>728</v>
      </c>
      <c r="T546" t="s">
        <v>313</v>
      </c>
      <c r="U546" t="s">
        <v>313</v>
      </c>
      <c r="V546" t="s">
        <v>5718</v>
      </c>
      <c r="W546" t="s">
        <v>320</v>
      </c>
      <c r="X546" t="s">
        <v>437</v>
      </c>
      <c r="Y546" t="s">
        <v>313</v>
      </c>
      <c r="Z546" s="32">
        <v>46105</v>
      </c>
      <c r="AC546">
        <v>16</v>
      </c>
      <c r="AD546" t="s">
        <v>40</v>
      </c>
      <c r="AE546" s="32">
        <v>46104</v>
      </c>
      <c r="AF546" s="62">
        <v>0.57486111111111116</v>
      </c>
      <c r="AG546" t="s">
        <v>313</v>
      </c>
      <c r="AH546" t="s">
        <v>335</v>
      </c>
      <c r="AI546" s="32">
        <v>46120</v>
      </c>
      <c r="AJ546" s="62">
        <v>0.72234953703703708</v>
      </c>
      <c r="AK546" t="s">
        <v>6118</v>
      </c>
      <c r="AL546" t="s">
        <v>5719</v>
      </c>
      <c r="AM546" t="s">
        <v>313</v>
      </c>
      <c r="AN546" t="s">
        <v>313</v>
      </c>
      <c r="AO546" t="s">
        <v>20</v>
      </c>
      <c r="AP546" t="s">
        <v>313</v>
      </c>
      <c r="AQ546" t="s">
        <v>313</v>
      </c>
      <c r="AR546" s="32">
        <v>46104</v>
      </c>
      <c r="AS546">
        <v>30</v>
      </c>
      <c r="AT546" t="s">
        <v>313</v>
      </c>
      <c r="AU546" t="s">
        <v>313</v>
      </c>
      <c r="AV546" t="s">
        <v>313</v>
      </c>
      <c r="AW546" t="s">
        <v>313</v>
      </c>
      <c r="AX546">
        <v>1</v>
      </c>
    </row>
    <row r="547" spans="1:50" x14ac:dyDescent="0.3">
      <c r="A547" t="s">
        <v>45</v>
      </c>
      <c r="B547">
        <v>1045</v>
      </c>
      <c r="D547">
        <v>3412</v>
      </c>
      <c r="E547" t="s">
        <v>5720</v>
      </c>
      <c r="F547" t="s">
        <v>313</v>
      </c>
      <c r="G547" t="s">
        <v>4948</v>
      </c>
      <c r="I547" t="s">
        <v>313</v>
      </c>
      <c r="J547" t="s">
        <v>4949</v>
      </c>
      <c r="K547" t="s">
        <v>5721</v>
      </c>
      <c r="L547" t="s">
        <v>313</v>
      </c>
      <c r="M547" t="s">
        <v>4950</v>
      </c>
      <c r="N547" t="s">
        <v>313</v>
      </c>
      <c r="O547" t="s">
        <v>313</v>
      </c>
      <c r="P547" t="s">
        <v>313</v>
      </c>
      <c r="Q547" t="s">
        <v>313</v>
      </c>
      <c r="R547" t="s">
        <v>313</v>
      </c>
      <c r="S547" t="s">
        <v>2025</v>
      </c>
      <c r="T547" t="s">
        <v>313</v>
      </c>
      <c r="U547" t="s">
        <v>313</v>
      </c>
      <c r="V547" t="s">
        <v>5574</v>
      </c>
      <c r="W547" t="s">
        <v>320</v>
      </c>
      <c r="X547" t="s">
        <v>321</v>
      </c>
      <c r="Y547" t="s">
        <v>313</v>
      </c>
      <c r="Z547" s="32">
        <v>46142</v>
      </c>
      <c r="AC547">
        <v>15</v>
      </c>
      <c r="AD547" t="s">
        <v>40</v>
      </c>
      <c r="AE547" s="32">
        <v>46104</v>
      </c>
      <c r="AF547" s="62">
        <v>0.57579861111111108</v>
      </c>
      <c r="AG547" t="s">
        <v>313</v>
      </c>
      <c r="AH547" t="s">
        <v>335</v>
      </c>
      <c r="AI547" s="32">
        <v>46119</v>
      </c>
      <c r="AJ547" s="62">
        <v>0.40035879629629628</v>
      </c>
      <c r="AK547" t="s">
        <v>6118</v>
      </c>
      <c r="AL547" t="s">
        <v>313</v>
      </c>
      <c r="AM547" t="s">
        <v>313</v>
      </c>
      <c r="AN547" t="s">
        <v>313</v>
      </c>
      <c r="AO547" t="s">
        <v>45</v>
      </c>
      <c r="AP547" t="s">
        <v>313</v>
      </c>
      <c r="AQ547" t="s">
        <v>313</v>
      </c>
      <c r="AR547" s="32">
        <v>46119</v>
      </c>
      <c r="AS547">
        <v>30</v>
      </c>
      <c r="AT547" t="s">
        <v>313</v>
      </c>
      <c r="AU547" t="s">
        <v>313</v>
      </c>
      <c r="AV547" t="s">
        <v>313</v>
      </c>
      <c r="AW547" t="s">
        <v>313</v>
      </c>
      <c r="AX547">
        <v>1</v>
      </c>
    </row>
    <row r="548" spans="1:50" x14ac:dyDescent="0.3">
      <c r="A548" t="s">
        <v>20</v>
      </c>
      <c r="B548">
        <v>1046</v>
      </c>
      <c r="D548">
        <v>3411</v>
      </c>
      <c r="E548" t="s">
        <v>5722</v>
      </c>
      <c r="F548" t="s">
        <v>313</v>
      </c>
      <c r="G548" t="s">
        <v>4951</v>
      </c>
      <c r="H548">
        <v>32354207000150</v>
      </c>
      <c r="I548" t="s">
        <v>313</v>
      </c>
      <c r="J548" t="s">
        <v>4952</v>
      </c>
      <c r="K548" t="s">
        <v>5723</v>
      </c>
      <c r="L548" t="s">
        <v>313</v>
      </c>
      <c r="M548" t="s">
        <v>4953</v>
      </c>
      <c r="N548" t="s">
        <v>313</v>
      </c>
      <c r="O548" t="s">
        <v>313</v>
      </c>
      <c r="P548" t="s">
        <v>313</v>
      </c>
      <c r="Q548" t="s">
        <v>4954</v>
      </c>
      <c r="R548" t="s">
        <v>4955</v>
      </c>
      <c r="S548" t="s">
        <v>2025</v>
      </c>
      <c r="T548" t="s">
        <v>313</v>
      </c>
      <c r="U548" t="s">
        <v>313</v>
      </c>
      <c r="V548" t="s">
        <v>5590</v>
      </c>
      <c r="W548" t="s">
        <v>320</v>
      </c>
      <c r="X548" t="s">
        <v>437</v>
      </c>
      <c r="Y548" t="s">
        <v>313</v>
      </c>
      <c r="Z548" s="32">
        <v>46112</v>
      </c>
      <c r="AC548">
        <v>47</v>
      </c>
      <c r="AD548" t="s">
        <v>40</v>
      </c>
      <c r="AE548" s="32">
        <v>46104</v>
      </c>
      <c r="AF548" s="62">
        <v>0.57660879629629624</v>
      </c>
      <c r="AG548" t="s">
        <v>313</v>
      </c>
      <c r="AH548" t="s">
        <v>335</v>
      </c>
      <c r="AI548" s="32">
        <v>46151</v>
      </c>
      <c r="AJ548" s="62">
        <v>0.33533564814814815</v>
      </c>
      <c r="AK548" t="s">
        <v>6122</v>
      </c>
      <c r="AL548" t="s">
        <v>313</v>
      </c>
      <c r="AM548" t="s">
        <v>313</v>
      </c>
      <c r="AN548" t="s">
        <v>313</v>
      </c>
      <c r="AO548" t="s">
        <v>20</v>
      </c>
      <c r="AP548" t="s">
        <v>313</v>
      </c>
      <c r="AQ548" t="s">
        <v>313</v>
      </c>
      <c r="AR548" s="32">
        <v>46108</v>
      </c>
      <c r="AS548">
        <v>30</v>
      </c>
      <c r="AT548" t="s">
        <v>313</v>
      </c>
      <c r="AU548" t="s">
        <v>313</v>
      </c>
      <c r="AV548" t="s">
        <v>313</v>
      </c>
      <c r="AW548" t="s">
        <v>313</v>
      </c>
      <c r="AX548">
        <v>1</v>
      </c>
    </row>
    <row r="549" spans="1:50" x14ac:dyDescent="0.3">
      <c r="A549" t="s">
        <v>20</v>
      </c>
      <c r="B549">
        <v>1047</v>
      </c>
      <c r="D549">
        <v>3417</v>
      </c>
      <c r="E549" t="s">
        <v>313</v>
      </c>
      <c r="F549" t="s">
        <v>313</v>
      </c>
      <c r="G549" t="s">
        <v>4976</v>
      </c>
      <c r="I549" t="s">
        <v>313</v>
      </c>
      <c r="J549" t="s">
        <v>4977</v>
      </c>
      <c r="K549" t="s">
        <v>1782</v>
      </c>
      <c r="L549" t="s">
        <v>313</v>
      </c>
      <c r="M549" t="s">
        <v>1783</v>
      </c>
      <c r="N549" t="s">
        <v>313</v>
      </c>
      <c r="O549" t="s">
        <v>313</v>
      </c>
      <c r="P549" t="s">
        <v>313</v>
      </c>
      <c r="Q549" t="s">
        <v>313</v>
      </c>
      <c r="R549" t="s">
        <v>313</v>
      </c>
      <c r="S549" t="s">
        <v>313</v>
      </c>
      <c r="T549" t="s">
        <v>313</v>
      </c>
      <c r="U549" t="s">
        <v>313</v>
      </c>
      <c r="V549" t="s">
        <v>313</v>
      </c>
      <c r="W549" t="s">
        <v>320</v>
      </c>
      <c r="X549" t="s">
        <v>356</v>
      </c>
      <c r="Y549" t="s">
        <v>313</v>
      </c>
      <c r="Z549" s="32"/>
      <c r="AA549">
        <v>1652929</v>
      </c>
      <c r="AB549">
        <v>0</v>
      </c>
      <c r="AC549">
        <v>0</v>
      </c>
      <c r="AD549" t="s">
        <v>20</v>
      </c>
      <c r="AE549" s="32">
        <v>46105</v>
      </c>
      <c r="AF549" s="62">
        <v>0.67167824074074078</v>
      </c>
      <c r="AG549" t="s">
        <v>313</v>
      </c>
      <c r="AH549" t="s">
        <v>358</v>
      </c>
      <c r="AI549" s="32">
        <v>46105</v>
      </c>
      <c r="AJ549" s="62">
        <v>0.67298611111111106</v>
      </c>
      <c r="AK549" t="s">
        <v>313</v>
      </c>
      <c r="AL549" t="s">
        <v>313</v>
      </c>
      <c r="AM549" t="s">
        <v>313</v>
      </c>
      <c r="AN549" t="s">
        <v>4820</v>
      </c>
      <c r="AO549" t="s">
        <v>313</v>
      </c>
      <c r="AP549" t="s">
        <v>313</v>
      </c>
      <c r="AQ549" t="s">
        <v>313</v>
      </c>
      <c r="AR549" s="32"/>
      <c r="AS549">
        <v>90</v>
      </c>
      <c r="AT549" t="s">
        <v>313</v>
      </c>
      <c r="AU549" t="s">
        <v>313</v>
      </c>
      <c r="AV549" t="s">
        <v>313</v>
      </c>
      <c r="AW549" t="s">
        <v>313</v>
      </c>
      <c r="AX549">
        <v>1</v>
      </c>
    </row>
    <row r="550" spans="1:50" x14ac:dyDescent="0.3">
      <c r="A550" t="s">
        <v>20</v>
      </c>
      <c r="B550">
        <v>1049</v>
      </c>
      <c r="D550">
        <v>3420</v>
      </c>
      <c r="E550" t="s">
        <v>5724</v>
      </c>
      <c r="F550" t="s">
        <v>313</v>
      </c>
      <c r="G550" t="s">
        <v>4978</v>
      </c>
      <c r="H550">
        <v>33582253000170</v>
      </c>
      <c r="I550" t="s">
        <v>313</v>
      </c>
      <c r="J550" t="s">
        <v>5725</v>
      </c>
      <c r="K550" t="s">
        <v>4980</v>
      </c>
      <c r="L550" t="s">
        <v>313</v>
      </c>
      <c r="M550" t="s">
        <v>4981</v>
      </c>
      <c r="N550" t="s">
        <v>313</v>
      </c>
      <c r="O550" t="s">
        <v>313</v>
      </c>
      <c r="P550" t="s">
        <v>313</v>
      </c>
      <c r="Q550" t="s">
        <v>4982</v>
      </c>
      <c r="R550" t="s">
        <v>642</v>
      </c>
      <c r="S550" t="s">
        <v>354</v>
      </c>
      <c r="T550" t="s">
        <v>313</v>
      </c>
      <c r="U550" t="s">
        <v>313</v>
      </c>
      <c r="V550" t="s">
        <v>5034</v>
      </c>
      <c r="W550" t="s">
        <v>320</v>
      </c>
      <c r="X550" t="s">
        <v>437</v>
      </c>
      <c r="Y550" t="s">
        <v>313</v>
      </c>
      <c r="Z550" s="32">
        <v>46112</v>
      </c>
      <c r="AC550">
        <v>7</v>
      </c>
      <c r="AD550" t="s">
        <v>40</v>
      </c>
      <c r="AE550" s="32">
        <v>46106</v>
      </c>
      <c r="AF550" s="62">
        <v>0.68858796296296299</v>
      </c>
      <c r="AG550" t="s">
        <v>313</v>
      </c>
      <c r="AH550" t="s">
        <v>335</v>
      </c>
      <c r="AI550" s="32">
        <v>46113</v>
      </c>
      <c r="AJ550" s="62">
        <v>0.4372685185185185</v>
      </c>
      <c r="AK550" t="s">
        <v>6118</v>
      </c>
      <c r="AL550" t="s">
        <v>5724</v>
      </c>
      <c r="AM550" t="s">
        <v>313</v>
      </c>
      <c r="AN550" t="s">
        <v>313</v>
      </c>
      <c r="AO550" t="s">
        <v>20</v>
      </c>
      <c r="AP550" t="s">
        <v>313</v>
      </c>
      <c r="AQ550" t="s">
        <v>313</v>
      </c>
      <c r="AR550" s="32">
        <v>46112</v>
      </c>
      <c r="AS550">
        <v>30</v>
      </c>
      <c r="AT550" t="s">
        <v>313</v>
      </c>
      <c r="AU550" t="s">
        <v>313</v>
      </c>
      <c r="AV550" t="s">
        <v>313</v>
      </c>
      <c r="AW550" t="s">
        <v>313</v>
      </c>
      <c r="AX550">
        <v>1</v>
      </c>
    </row>
    <row r="551" spans="1:50" x14ac:dyDescent="0.3">
      <c r="A551" t="s">
        <v>20</v>
      </c>
      <c r="B551">
        <v>1050</v>
      </c>
      <c r="D551">
        <v>3427</v>
      </c>
      <c r="E551" t="s">
        <v>5142</v>
      </c>
      <c r="F551" t="s">
        <v>313</v>
      </c>
      <c r="G551" t="s">
        <v>5726</v>
      </c>
      <c r="I551" t="s">
        <v>313</v>
      </c>
      <c r="J551" t="s">
        <v>5727</v>
      </c>
      <c r="K551" t="s">
        <v>5728</v>
      </c>
      <c r="L551" t="s">
        <v>313</v>
      </c>
      <c r="M551" t="s">
        <v>4719</v>
      </c>
      <c r="N551" t="s">
        <v>313</v>
      </c>
      <c r="O551" t="s">
        <v>313</v>
      </c>
      <c r="P551" t="s">
        <v>313</v>
      </c>
      <c r="Q551" t="s">
        <v>313</v>
      </c>
      <c r="R551" t="s">
        <v>313</v>
      </c>
      <c r="S551" t="s">
        <v>313</v>
      </c>
      <c r="T551" t="s">
        <v>313</v>
      </c>
      <c r="U551" t="s">
        <v>313</v>
      </c>
      <c r="V551" t="s">
        <v>313</v>
      </c>
      <c r="W551" t="s">
        <v>320</v>
      </c>
      <c r="X551" t="s">
        <v>397</v>
      </c>
      <c r="Y551" t="s">
        <v>313</v>
      </c>
      <c r="Z551" s="32"/>
      <c r="AA551">
        <v>1600</v>
      </c>
      <c r="AB551">
        <v>252471</v>
      </c>
      <c r="AC551">
        <v>20</v>
      </c>
      <c r="AD551" t="s">
        <v>20</v>
      </c>
      <c r="AE551" s="32">
        <v>46107</v>
      </c>
      <c r="AF551" s="62">
        <v>0.6632986111111111</v>
      </c>
      <c r="AG551" t="s">
        <v>313</v>
      </c>
      <c r="AH551" t="s">
        <v>335</v>
      </c>
      <c r="AI551" s="32">
        <v>46127</v>
      </c>
      <c r="AJ551" s="62">
        <v>0.40313657407407405</v>
      </c>
      <c r="AK551" t="s">
        <v>474</v>
      </c>
      <c r="AL551" t="s">
        <v>5142</v>
      </c>
      <c r="AM551" t="s">
        <v>313</v>
      </c>
      <c r="AN551" t="s">
        <v>4971</v>
      </c>
      <c r="AO551" t="s">
        <v>313</v>
      </c>
      <c r="AP551" t="s">
        <v>4704</v>
      </c>
      <c r="AQ551" t="s">
        <v>313</v>
      </c>
      <c r="AR551" s="32">
        <v>46127</v>
      </c>
      <c r="AS551">
        <v>50</v>
      </c>
      <c r="AT551" t="s">
        <v>313</v>
      </c>
      <c r="AU551" t="s">
        <v>313</v>
      </c>
      <c r="AV551" t="s">
        <v>313</v>
      </c>
      <c r="AW551" t="s">
        <v>313</v>
      </c>
      <c r="AX551">
        <v>1</v>
      </c>
    </row>
    <row r="552" spans="1:50" x14ac:dyDescent="0.3">
      <c r="A552" t="s">
        <v>20</v>
      </c>
      <c r="B552">
        <v>1051</v>
      </c>
      <c r="D552">
        <v>3428</v>
      </c>
      <c r="E552" t="s">
        <v>5142</v>
      </c>
      <c r="F552" t="s">
        <v>313</v>
      </c>
      <c r="G552" t="s">
        <v>4985</v>
      </c>
      <c r="I552" t="s">
        <v>313</v>
      </c>
      <c r="J552" t="s">
        <v>4986</v>
      </c>
      <c r="K552" t="s">
        <v>5728</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13100</v>
      </c>
      <c r="AB552">
        <v>1800</v>
      </c>
      <c r="AC552">
        <v>20</v>
      </c>
      <c r="AD552" t="s">
        <v>20</v>
      </c>
      <c r="AE552" s="32">
        <v>46107</v>
      </c>
      <c r="AF552" s="62">
        <v>0.66609953703703706</v>
      </c>
      <c r="AG552" t="s">
        <v>313</v>
      </c>
      <c r="AH552" t="s">
        <v>335</v>
      </c>
      <c r="AI552" s="32">
        <v>46127</v>
      </c>
      <c r="AJ552" s="62">
        <v>0.40047453703703706</v>
      </c>
      <c r="AK552" t="s">
        <v>474</v>
      </c>
      <c r="AL552" t="s">
        <v>5142</v>
      </c>
      <c r="AM552" t="s">
        <v>313</v>
      </c>
      <c r="AN552" t="s">
        <v>4971</v>
      </c>
      <c r="AO552" t="s">
        <v>313</v>
      </c>
      <c r="AP552" t="s">
        <v>4957</v>
      </c>
      <c r="AQ552" t="s">
        <v>313</v>
      </c>
      <c r="AR552" s="32">
        <v>46127</v>
      </c>
      <c r="AS552">
        <v>50</v>
      </c>
      <c r="AT552" t="s">
        <v>313</v>
      </c>
      <c r="AU552" t="s">
        <v>313</v>
      </c>
      <c r="AV552" t="s">
        <v>313</v>
      </c>
      <c r="AW552" t="s">
        <v>313</v>
      </c>
      <c r="AX552">
        <v>1</v>
      </c>
    </row>
    <row r="553" spans="1:50" x14ac:dyDescent="0.3">
      <c r="A553" t="s">
        <v>45</v>
      </c>
      <c r="B553">
        <v>1052</v>
      </c>
      <c r="D553">
        <v>3423</v>
      </c>
      <c r="E553" t="s">
        <v>5100</v>
      </c>
      <c r="F553" t="s">
        <v>313</v>
      </c>
      <c r="G553" t="s">
        <v>4987</v>
      </c>
      <c r="H553">
        <v>48440778000148</v>
      </c>
      <c r="I553" t="s">
        <v>313</v>
      </c>
      <c r="J553" t="s">
        <v>4988</v>
      </c>
      <c r="K553" t="s">
        <v>5729</v>
      </c>
      <c r="L553" t="s">
        <v>313</v>
      </c>
      <c r="M553" t="s">
        <v>4989</v>
      </c>
      <c r="N553" t="s">
        <v>313</v>
      </c>
      <c r="O553" t="s">
        <v>313</v>
      </c>
      <c r="P553" t="s">
        <v>313</v>
      </c>
      <c r="Q553" t="s">
        <v>313</v>
      </c>
      <c r="R553" t="s">
        <v>4990</v>
      </c>
      <c r="S553" t="s">
        <v>728</v>
      </c>
      <c r="T553" t="s">
        <v>313</v>
      </c>
      <c r="U553" t="s">
        <v>313</v>
      </c>
      <c r="V553" t="s">
        <v>5590</v>
      </c>
      <c r="W553" t="s">
        <v>320</v>
      </c>
      <c r="X553" t="s">
        <v>321</v>
      </c>
      <c r="Y553" t="s">
        <v>313</v>
      </c>
      <c r="Z553" s="32">
        <v>46112</v>
      </c>
      <c r="AC553">
        <v>44</v>
      </c>
      <c r="AD553" t="s">
        <v>40</v>
      </c>
      <c r="AE553" s="32">
        <v>46107</v>
      </c>
      <c r="AF553" s="62">
        <v>0.70391203703703709</v>
      </c>
      <c r="AG553" t="s">
        <v>313</v>
      </c>
      <c r="AH553" t="s">
        <v>335</v>
      </c>
      <c r="AI553" s="32">
        <v>46151</v>
      </c>
      <c r="AJ553" s="62">
        <v>0.35934027777777777</v>
      </c>
      <c r="AK553" t="s">
        <v>6122</v>
      </c>
      <c r="AL553" t="s">
        <v>313</v>
      </c>
      <c r="AM553" t="s">
        <v>313</v>
      </c>
      <c r="AN553" t="s">
        <v>313</v>
      </c>
      <c r="AO553" t="s">
        <v>45</v>
      </c>
      <c r="AP553" t="s">
        <v>313</v>
      </c>
      <c r="AQ553" t="s">
        <v>313</v>
      </c>
      <c r="AR553" s="32">
        <v>46119</v>
      </c>
      <c r="AS553">
        <v>30</v>
      </c>
      <c r="AT553" t="s">
        <v>313</v>
      </c>
      <c r="AU553" t="s">
        <v>313</v>
      </c>
      <c r="AV553" t="s">
        <v>313</v>
      </c>
      <c r="AW553" t="s">
        <v>313</v>
      </c>
      <c r="AX553">
        <v>1</v>
      </c>
    </row>
    <row r="554" spans="1:50" x14ac:dyDescent="0.3">
      <c r="A554" t="s">
        <v>20</v>
      </c>
      <c r="B554">
        <v>1053</v>
      </c>
      <c r="D554">
        <v>3424</v>
      </c>
      <c r="E554" t="s">
        <v>5730</v>
      </c>
      <c r="F554" t="s">
        <v>313</v>
      </c>
      <c r="G554" t="s">
        <v>4991</v>
      </c>
      <c r="H554">
        <v>4486490000139</v>
      </c>
      <c r="I554" t="s">
        <v>313</v>
      </c>
      <c r="J554" t="s">
        <v>4992</v>
      </c>
      <c r="K554" t="s">
        <v>5731</v>
      </c>
      <c r="L554" t="s">
        <v>313</v>
      </c>
      <c r="M554" t="s">
        <v>4993</v>
      </c>
      <c r="N554" t="s">
        <v>313</v>
      </c>
      <c r="O554" t="s">
        <v>313</v>
      </c>
      <c r="P554" t="s">
        <v>313</v>
      </c>
      <c r="Q554" t="s">
        <v>313</v>
      </c>
      <c r="R554" t="s">
        <v>313</v>
      </c>
      <c r="S554" t="s">
        <v>2025</v>
      </c>
      <c r="T554" t="s">
        <v>313</v>
      </c>
      <c r="U554" t="s">
        <v>313</v>
      </c>
      <c r="V554" t="s">
        <v>5590</v>
      </c>
      <c r="W554" t="s">
        <v>320</v>
      </c>
      <c r="X554" t="s">
        <v>437</v>
      </c>
      <c r="Y554" t="s">
        <v>313</v>
      </c>
      <c r="Z554" s="32">
        <v>46107</v>
      </c>
      <c r="AC554">
        <v>55</v>
      </c>
      <c r="AD554" t="s">
        <v>40</v>
      </c>
      <c r="AE554" s="32">
        <v>46107</v>
      </c>
      <c r="AF554" s="62">
        <v>0.7056365740740741</v>
      </c>
      <c r="AG554" t="s">
        <v>313</v>
      </c>
      <c r="AH554" t="s">
        <v>322</v>
      </c>
      <c r="AI554" s="32"/>
      <c r="AJ554" s="62"/>
      <c r="AK554" t="s">
        <v>313</v>
      </c>
      <c r="AL554" t="s">
        <v>313</v>
      </c>
      <c r="AM554" t="s">
        <v>313</v>
      </c>
      <c r="AN554" t="s">
        <v>313</v>
      </c>
      <c r="AO554" t="s">
        <v>20</v>
      </c>
      <c r="AP554" t="s">
        <v>313</v>
      </c>
      <c r="AQ554" t="s">
        <v>313</v>
      </c>
      <c r="AR554" s="32"/>
      <c r="AS554">
        <v>30</v>
      </c>
      <c r="AT554" t="s">
        <v>313</v>
      </c>
      <c r="AU554" t="s">
        <v>313</v>
      </c>
      <c r="AV554" t="s">
        <v>313</v>
      </c>
      <c r="AW554" t="s">
        <v>313</v>
      </c>
      <c r="AX554">
        <v>1</v>
      </c>
    </row>
    <row r="555" spans="1:50" x14ac:dyDescent="0.3">
      <c r="A555" t="s">
        <v>45</v>
      </c>
      <c r="B555">
        <v>1054</v>
      </c>
      <c r="D555">
        <v>3425</v>
      </c>
      <c r="E555" t="s">
        <v>5101</v>
      </c>
      <c r="F555" t="s">
        <v>313</v>
      </c>
      <c r="G555" t="s">
        <v>4994</v>
      </c>
      <c r="I555" t="s">
        <v>313</v>
      </c>
      <c r="J555" t="s">
        <v>4995</v>
      </c>
      <c r="K555" t="s">
        <v>5732</v>
      </c>
      <c r="L555" t="s">
        <v>313</v>
      </c>
      <c r="M555" t="s">
        <v>4996</v>
      </c>
      <c r="N555" t="s">
        <v>313</v>
      </c>
      <c r="O555" t="s">
        <v>313</v>
      </c>
      <c r="P555" t="s">
        <v>313</v>
      </c>
      <c r="Q555" t="s">
        <v>313</v>
      </c>
      <c r="R555" t="s">
        <v>4997</v>
      </c>
      <c r="S555" t="s">
        <v>728</v>
      </c>
      <c r="T555" t="s">
        <v>313</v>
      </c>
      <c r="U555" t="s">
        <v>313</v>
      </c>
      <c r="V555" t="s">
        <v>5574</v>
      </c>
      <c r="W555" t="s">
        <v>320</v>
      </c>
      <c r="X555" t="s">
        <v>321</v>
      </c>
      <c r="Y555" t="s">
        <v>313</v>
      </c>
      <c r="Z555" s="32">
        <v>46107</v>
      </c>
      <c r="AC555">
        <v>11</v>
      </c>
      <c r="AD555" t="s">
        <v>40</v>
      </c>
      <c r="AE555" s="32">
        <v>46107</v>
      </c>
      <c r="AF555" s="62">
        <v>0.70751157407407406</v>
      </c>
      <c r="AG555" t="s">
        <v>313</v>
      </c>
      <c r="AH555" t="s">
        <v>335</v>
      </c>
      <c r="AI555" s="32">
        <v>46118</v>
      </c>
      <c r="AJ555" s="62">
        <v>0.53096064814814814</v>
      </c>
      <c r="AK555" t="s">
        <v>6118</v>
      </c>
      <c r="AL555" t="s">
        <v>313</v>
      </c>
      <c r="AM555" t="s">
        <v>313</v>
      </c>
      <c r="AN555" t="s">
        <v>313</v>
      </c>
      <c r="AO555" t="s">
        <v>45</v>
      </c>
      <c r="AP555" t="s">
        <v>313</v>
      </c>
      <c r="AQ555" t="s">
        <v>313</v>
      </c>
      <c r="AR555" s="32">
        <v>46113</v>
      </c>
      <c r="AS555">
        <v>30</v>
      </c>
      <c r="AT555" t="s">
        <v>313</v>
      </c>
      <c r="AU555" t="s">
        <v>313</v>
      </c>
      <c r="AV555" t="s">
        <v>313</v>
      </c>
      <c r="AW555" t="s">
        <v>313</v>
      </c>
      <c r="AX555">
        <v>1</v>
      </c>
    </row>
    <row r="556" spans="1:50" x14ac:dyDescent="0.3">
      <c r="A556" t="s">
        <v>45</v>
      </c>
      <c r="B556">
        <v>1055</v>
      </c>
      <c r="D556">
        <v>3429</v>
      </c>
      <c r="E556" t="s">
        <v>5036</v>
      </c>
      <c r="F556" t="s">
        <v>313</v>
      </c>
      <c r="G556" t="s">
        <v>5037</v>
      </c>
      <c r="I556" t="s">
        <v>313</v>
      </c>
      <c r="J556" t="s">
        <v>5038</v>
      </c>
      <c r="K556" t="s">
        <v>5733</v>
      </c>
      <c r="L556" t="s">
        <v>313</v>
      </c>
      <c r="M556" t="s">
        <v>5039</v>
      </c>
      <c r="N556" t="s">
        <v>313</v>
      </c>
      <c r="O556" t="s">
        <v>313</v>
      </c>
      <c r="P556" t="s">
        <v>313</v>
      </c>
      <c r="Q556" t="s">
        <v>313</v>
      </c>
      <c r="R556" t="s">
        <v>313</v>
      </c>
      <c r="S556" t="s">
        <v>2025</v>
      </c>
      <c r="T556" t="s">
        <v>313</v>
      </c>
      <c r="U556" t="s">
        <v>313</v>
      </c>
      <c r="V556" t="s">
        <v>5574</v>
      </c>
      <c r="W556" t="s">
        <v>320</v>
      </c>
      <c r="X556" t="s">
        <v>321</v>
      </c>
      <c r="Y556" t="s">
        <v>313</v>
      </c>
      <c r="Z556" s="32">
        <v>46112</v>
      </c>
      <c r="AC556">
        <v>3</v>
      </c>
      <c r="AD556" t="s">
        <v>40</v>
      </c>
      <c r="AE556" s="32">
        <v>46108</v>
      </c>
      <c r="AF556" s="62">
        <v>0.4294560185185185</v>
      </c>
      <c r="AG556" t="s">
        <v>313</v>
      </c>
      <c r="AH556" t="s">
        <v>335</v>
      </c>
      <c r="AI556" s="32">
        <v>46111</v>
      </c>
      <c r="AJ556" s="62">
        <v>0.73829861111111106</v>
      </c>
      <c r="AK556" t="s">
        <v>6118</v>
      </c>
      <c r="AL556" t="s">
        <v>313</v>
      </c>
      <c r="AM556" t="s">
        <v>313</v>
      </c>
      <c r="AN556" t="s">
        <v>313</v>
      </c>
      <c r="AO556" t="s">
        <v>45</v>
      </c>
      <c r="AP556" t="s">
        <v>313</v>
      </c>
      <c r="AQ556" t="s">
        <v>313</v>
      </c>
      <c r="AR556" s="32">
        <v>46111</v>
      </c>
      <c r="AS556">
        <v>30</v>
      </c>
      <c r="AT556" t="s">
        <v>313</v>
      </c>
      <c r="AU556" t="s">
        <v>313</v>
      </c>
      <c r="AV556" t="s">
        <v>313</v>
      </c>
      <c r="AW556" t="s">
        <v>313</v>
      </c>
      <c r="AX556">
        <v>1</v>
      </c>
    </row>
    <row r="557" spans="1:50" x14ac:dyDescent="0.3">
      <c r="A557" t="s">
        <v>20</v>
      </c>
      <c r="B557">
        <v>1059</v>
      </c>
      <c r="D557">
        <v>3455</v>
      </c>
      <c r="E557" t="s">
        <v>5734</v>
      </c>
      <c r="F557" t="s">
        <v>313</v>
      </c>
      <c r="G557" t="s">
        <v>5735</v>
      </c>
      <c r="I557" t="s">
        <v>313</v>
      </c>
      <c r="J557" t="s">
        <v>5736</v>
      </c>
      <c r="K557" t="s">
        <v>5737</v>
      </c>
      <c r="L557" t="s">
        <v>313</v>
      </c>
      <c r="M557" t="s">
        <v>4763</v>
      </c>
      <c r="N557" t="s">
        <v>313</v>
      </c>
      <c r="O557" t="s">
        <v>313</v>
      </c>
      <c r="P557" t="s">
        <v>313</v>
      </c>
      <c r="Q557" t="s">
        <v>313</v>
      </c>
      <c r="R557" t="s">
        <v>313</v>
      </c>
      <c r="S557" t="s">
        <v>313</v>
      </c>
      <c r="T557" t="s">
        <v>313</v>
      </c>
      <c r="U557" t="s">
        <v>313</v>
      </c>
      <c r="V557" t="s">
        <v>313</v>
      </c>
      <c r="W557" t="s">
        <v>320</v>
      </c>
      <c r="X557" t="s">
        <v>347</v>
      </c>
      <c r="Y557" t="s">
        <v>313</v>
      </c>
      <c r="Z557" s="32"/>
      <c r="AA557">
        <v>1600</v>
      </c>
      <c r="AB557">
        <v>384454</v>
      </c>
      <c r="AC557">
        <v>51</v>
      </c>
      <c r="AD557" t="s">
        <v>20</v>
      </c>
      <c r="AE557" s="32">
        <v>46111</v>
      </c>
      <c r="AF557" s="62">
        <v>0.63893518518518522</v>
      </c>
      <c r="AG557" t="s">
        <v>313</v>
      </c>
      <c r="AH557" t="s">
        <v>322</v>
      </c>
      <c r="AI557" s="32"/>
      <c r="AJ557" s="62"/>
      <c r="AK557" t="s">
        <v>313</v>
      </c>
      <c r="AL557" t="s">
        <v>313</v>
      </c>
      <c r="AM557" t="s">
        <v>313</v>
      </c>
      <c r="AN557" t="s">
        <v>4943</v>
      </c>
      <c r="AO557" t="s">
        <v>313</v>
      </c>
      <c r="AP557" t="s">
        <v>4778</v>
      </c>
      <c r="AQ557" t="s">
        <v>313</v>
      </c>
      <c r="AR557" s="32">
        <v>46111</v>
      </c>
      <c r="AS557">
        <v>50</v>
      </c>
      <c r="AT557" t="s">
        <v>313</v>
      </c>
      <c r="AU557" t="s">
        <v>313</v>
      </c>
      <c r="AV557" t="s">
        <v>313</v>
      </c>
      <c r="AW557" t="s">
        <v>313</v>
      </c>
      <c r="AX557">
        <v>1</v>
      </c>
    </row>
    <row r="558" spans="1:50" x14ac:dyDescent="0.3">
      <c r="A558" t="s">
        <v>20</v>
      </c>
      <c r="B558">
        <v>1060</v>
      </c>
      <c r="D558">
        <v>3460</v>
      </c>
      <c r="E558" t="s">
        <v>313</v>
      </c>
      <c r="F558" t="s">
        <v>313</v>
      </c>
      <c r="G558" t="s">
        <v>5738</v>
      </c>
      <c r="I558" t="s">
        <v>313</v>
      </c>
      <c r="J558" t="s">
        <v>5739</v>
      </c>
      <c r="K558" t="s">
        <v>5740</v>
      </c>
      <c r="L558" t="s">
        <v>313</v>
      </c>
      <c r="M558" t="s">
        <v>648</v>
      </c>
      <c r="N558" t="s">
        <v>313</v>
      </c>
      <c r="O558" t="s">
        <v>313</v>
      </c>
      <c r="P558" t="s">
        <v>313</v>
      </c>
      <c r="Q558" t="s">
        <v>313</v>
      </c>
      <c r="R558" t="s">
        <v>313</v>
      </c>
      <c r="S558" t="s">
        <v>313</v>
      </c>
      <c r="T558" t="s">
        <v>313</v>
      </c>
      <c r="U558" t="s">
        <v>313</v>
      </c>
      <c r="V558" t="s">
        <v>313</v>
      </c>
      <c r="W558" t="s">
        <v>320</v>
      </c>
      <c r="X558" t="s">
        <v>347</v>
      </c>
      <c r="Y558" t="s">
        <v>313</v>
      </c>
      <c r="Z558" s="32"/>
      <c r="AA558">
        <v>34236</v>
      </c>
      <c r="AB558">
        <v>42768</v>
      </c>
      <c r="AC558">
        <v>51</v>
      </c>
      <c r="AD558" t="s">
        <v>20</v>
      </c>
      <c r="AE558" s="32">
        <v>46111</v>
      </c>
      <c r="AF558" s="62">
        <v>0.67641203703703701</v>
      </c>
      <c r="AG558" t="s">
        <v>313</v>
      </c>
      <c r="AH558" t="s">
        <v>322</v>
      </c>
      <c r="AI558" s="32"/>
      <c r="AJ558" s="62"/>
      <c r="AK558" t="s">
        <v>313</v>
      </c>
      <c r="AL558" t="s">
        <v>313</v>
      </c>
      <c r="AM558" t="s">
        <v>313</v>
      </c>
      <c r="AN558" t="s">
        <v>5045</v>
      </c>
      <c r="AO558" t="s">
        <v>313</v>
      </c>
      <c r="AP558" t="s">
        <v>5046</v>
      </c>
      <c r="AQ558" t="s">
        <v>313</v>
      </c>
      <c r="AR558" s="32"/>
      <c r="AS558">
        <v>50</v>
      </c>
      <c r="AT558" t="s">
        <v>313</v>
      </c>
      <c r="AU558" t="s">
        <v>313</v>
      </c>
      <c r="AV558" t="s">
        <v>313</v>
      </c>
      <c r="AW558" t="s">
        <v>313</v>
      </c>
      <c r="AX558">
        <v>1</v>
      </c>
    </row>
    <row r="559" spans="1:50" x14ac:dyDescent="0.3">
      <c r="A559" t="s">
        <v>20</v>
      </c>
      <c r="B559">
        <v>1061</v>
      </c>
      <c r="D559">
        <v>3466</v>
      </c>
      <c r="E559" t="s">
        <v>5972</v>
      </c>
      <c r="F559" t="s">
        <v>313</v>
      </c>
      <c r="G559" t="s">
        <v>5741</v>
      </c>
      <c r="I559" t="s">
        <v>313</v>
      </c>
      <c r="J559" t="s">
        <v>5742</v>
      </c>
      <c r="K559" t="s">
        <v>5743</v>
      </c>
      <c r="L559" t="s">
        <v>313</v>
      </c>
      <c r="M559" t="s">
        <v>648</v>
      </c>
      <c r="N559" t="s">
        <v>313</v>
      </c>
      <c r="O559" t="s">
        <v>313</v>
      </c>
      <c r="P559" t="s">
        <v>313</v>
      </c>
      <c r="Q559" t="s">
        <v>313</v>
      </c>
      <c r="R559" t="s">
        <v>313</v>
      </c>
      <c r="S559" t="s">
        <v>313</v>
      </c>
      <c r="T559" t="s">
        <v>313</v>
      </c>
      <c r="U559" t="s">
        <v>313</v>
      </c>
      <c r="V559" t="s">
        <v>313</v>
      </c>
      <c r="W559" t="s">
        <v>320</v>
      </c>
      <c r="X559" t="s">
        <v>333</v>
      </c>
      <c r="Y559" t="s">
        <v>313</v>
      </c>
      <c r="Z559" s="32"/>
      <c r="AA559">
        <v>13568</v>
      </c>
      <c r="AB559">
        <v>0</v>
      </c>
      <c r="AC559">
        <v>25</v>
      </c>
      <c r="AD559" t="s">
        <v>20</v>
      </c>
      <c r="AE559" s="32">
        <v>46111</v>
      </c>
      <c r="AF559" s="62">
        <v>0.69383101851851847</v>
      </c>
      <c r="AG559" t="s">
        <v>313</v>
      </c>
      <c r="AH559" t="s">
        <v>335</v>
      </c>
      <c r="AI559" s="32">
        <v>46136</v>
      </c>
      <c r="AJ559" s="62">
        <v>0.42457175925925927</v>
      </c>
      <c r="AK559" t="s">
        <v>474</v>
      </c>
      <c r="AL559" t="s">
        <v>5972</v>
      </c>
      <c r="AM559" t="s">
        <v>313</v>
      </c>
      <c r="AN559" t="s">
        <v>4772</v>
      </c>
      <c r="AO559" t="s">
        <v>313</v>
      </c>
      <c r="AP559" t="s">
        <v>4772</v>
      </c>
      <c r="AQ559" t="s">
        <v>313</v>
      </c>
      <c r="AR559" s="32">
        <v>46136</v>
      </c>
      <c r="AS559">
        <v>30</v>
      </c>
      <c r="AT559" t="s">
        <v>313</v>
      </c>
      <c r="AU559" t="s">
        <v>313</v>
      </c>
      <c r="AV559" t="s">
        <v>313</v>
      </c>
      <c r="AW559" t="s">
        <v>313</v>
      </c>
      <c r="AX559">
        <v>1</v>
      </c>
    </row>
    <row r="560" spans="1:50" x14ac:dyDescent="0.3">
      <c r="A560" t="s">
        <v>20</v>
      </c>
      <c r="B560">
        <v>1062</v>
      </c>
      <c r="D560">
        <v>3093</v>
      </c>
      <c r="E560" t="s">
        <v>313</v>
      </c>
      <c r="F560" t="s">
        <v>313</v>
      </c>
      <c r="G560" t="s">
        <v>5049</v>
      </c>
      <c r="H560">
        <v>53629067000156</v>
      </c>
      <c r="I560" t="s">
        <v>313</v>
      </c>
      <c r="J560" t="s">
        <v>3815</v>
      </c>
      <c r="K560" t="s">
        <v>3634</v>
      </c>
      <c r="L560" t="s">
        <v>313</v>
      </c>
      <c r="M560" t="s">
        <v>3635</v>
      </c>
      <c r="N560" t="s">
        <v>313</v>
      </c>
      <c r="O560" t="s">
        <v>313</v>
      </c>
      <c r="P560" t="s">
        <v>313</v>
      </c>
      <c r="Q560" t="s">
        <v>3636</v>
      </c>
      <c r="R560" t="s">
        <v>1232</v>
      </c>
      <c r="S560" t="s">
        <v>354</v>
      </c>
      <c r="T560" t="s">
        <v>313</v>
      </c>
      <c r="U560" t="s">
        <v>313</v>
      </c>
      <c r="V560" t="s">
        <v>723</v>
      </c>
      <c r="W560" t="s">
        <v>320</v>
      </c>
      <c r="X560" t="s">
        <v>333</v>
      </c>
      <c r="Y560" t="s">
        <v>313</v>
      </c>
      <c r="Z560" s="32"/>
      <c r="AA560">
        <v>68743</v>
      </c>
      <c r="AB560">
        <v>143186</v>
      </c>
      <c r="AC560">
        <v>0</v>
      </c>
      <c r="AD560" t="s">
        <v>20</v>
      </c>
      <c r="AE560" s="32">
        <v>46111</v>
      </c>
      <c r="AF560" s="62">
        <v>0.72445601851851849</v>
      </c>
      <c r="AG560" t="s">
        <v>313</v>
      </c>
      <c r="AH560" t="s">
        <v>335</v>
      </c>
      <c r="AI560" s="32">
        <v>46111</v>
      </c>
      <c r="AJ560" s="62">
        <v>0.74094907407407407</v>
      </c>
      <c r="AK560" t="s">
        <v>474</v>
      </c>
      <c r="AL560" t="s">
        <v>5744</v>
      </c>
      <c r="AM560" t="s">
        <v>313</v>
      </c>
      <c r="AN560" t="s">
        <v>4641</v>
      </c>
      <c r="AO560" t="s">
        <v>313</v>
      </c>
      <c r="AP560" t="s">
        <v>4641</v>
      </c>
      <c r="AQ560" t="s">
        <v>313</v>
      </c>
      <c r="AR560" s="32"/>
      <c r="AS560">
        <v>30</v>
      </c>
      <c r="AT560" t="s">
        <v>313</v>
      </c>
      <c r="AU560" t="s">
        <v>313</v>
      </c>
      <c r="AV560" t="s">
        <v>313</v>
      </c>
      <c r="AW560" t="s">
        <v>313</v>
      </c>
      <c r="AX560">
        <v>1</v>
      </c>
    </row>
    <row r="561" spans="1:50" x14ac:dyDescent="0.3">
      <c r="A561" t="s">
        <v>20</v>
      </c>
      <c r="B561">
        <v>1063</v>
      </c>
      <c r="D561">
        <v>3467</v>
      </c>
      <c r="E561" t="s">
        <v>313</v>
      </c>
      <c r="F561" t="s">
        <v>313</v>
      </c>
      <c r="G561" t="s">
        <v>5745</v>
      </c>
      <c r="I561" t="s">
        <v>313</v>
      </c>
      <c r="J561" t="s">
        <v>5746</v>
      </c>
      <c r="K561" t="s">
        <v>3816</v>
      </c>
      <c r="L561" t="s">
        <v>313</v>
      </c>
      <c r="M561" t="s">
        <v>648</v>
      </c>
      <c r="N561" t="s">
        <v>313</v>
      </c>
      <c r="O561" t="s">
        <v>313</v>
      </c>
      <c r="P561" t="s">
        <v>313</v>
      </c>
      <c r="Q561" t="s">
        <v>313</v>
      </c>
      <c r="R561" t="s">
        <v>313</v>
      </c>
      <c r="S561" t="s">
        <v>313</v>
      </c>
      <c r="T561" t="s">
        <v>313</v>
      </c>
      <c r="U561" t="s">
        <v>313</v>
      </c>
      <c r="V561" t="s">
        <v>313</v>
      </c>
      <c r="W561" t="s">
        <v>320</v>
      </c>
      <c r="X561" t="s">
        <v>333</v>
      </c>
      <c r="Y561" t="s">
        <v>313</v>
      </c>
      <c r="Z561" s="32"/>
      <c r="AA561">
        <v>1600</v>
      </c>
      <c r="AB561">
        <v>252471</v>
      </c>
      <c r="AC561">
        <v>0</v>
      </c>
      <c r="AD561" t="s">
        <v>20</v>
      </c>
      <c r="AE561" s="32">
        <v>46111</v>
      </c>
      <c r="AF561" s="62">
        <v>0.73722222222222222</v>
      </c>
      <c r="AG561" t="s">
        <v>313</v>
      </c>
      <c r="AH561" t="s">
        <v>335</v>
      </c>
      <c r="AI561" s="32">
        <v>46111</v>
      </c>
      <c r="AJ561" s="62">
        <v>0.74140046296296291</v>
      </c>
      <c r="AK561" t="s">
        <v>474</v>
      </c>
      <c r="AL561" t="s">
        <v>5744</v>
      </c>
      <c r="AM561" t="s">
        <v>313</v>
      </c>
      <c r="AN561" t="s">
        <v>5006</v>
      </c>
      <c r="AO561" t="s">
        <v>313</v>
      </c>
      <c r="AP561" t="s">
        <v>4641</v>
      </c>
      <c r="AQ561" t="s">
        <v>5006</v>
      </c>
      <c r="AR561" s="32"/>
      <c r="AS561">
        <v>30</v>
      </c>
      <c r="AT561" t="s">
        <v>313</v>
      </c>
      <c r="AU561" t="s">
        <v>313</v>
      </c>
      <c r="AV561" t="s">
        <v>313</v>
      </c>
      <c r="AW561" t="s">
        <v>313</v>
      </c>
      <c r="AX561">
        <v>1</v>
      </c>
    </row>
    <row r="562" spans="1:50" x14ac:dyDescent="0.3">
      <c r="A562" t="s">
        <v>45</v>
      </c>
      <c r="B562">
        <v>1064</v>
      </c>
      <c r="D562">
        <v>3446</v>
      </c>
      <c r="E562" t="s">
        <v>5102</v>
      </c>
      <c r="F562" t="s">
        <v>313</v>
      </c>
      <c r="G562" t="s">
        <v>5053</v>
      </c>
      <c r="I562" t="s">
        <v>313</v>
      </c>
      <c r="J562" t="s">
        <v>5054</v>
      </c>
      <c r="K562" t="s">
        <v>5747</v>
      </c>
      <c r="L562" t="s">
        <v>313</v>
      </c>
      <c r="M562" t="s">
        <v>5055</v>
      </c>
      <c r="N562" t="s">
        <v>313</v>
      </c>
      <c r="O562" t="s">
        <v>313</v>
      </c>
      <c r="P562" t="s">
        <v>313</v>
      </c>
      <c r="Q562" t="s">
        <v>313</v>
      </c>
      <c r="R562" t="s">
        <v>313</v>
      </c>
      <c r="S562" t="s">
        <v>2025</v>
      </c>
      <c r="T562" t="s">
        <v>313</v>
      </c>
      <c r="U562" t="s">
        <v>313</v>
      </c>
      <c r="V562" t="s">
        <v>5574</v>
      </c>
      <c r="W562" t="s">
        <v>320</v>
      </c>
      <c r="X562" t="s">
        <v>321</v>
      </c>
      <c r="Y562" t="s">
        <v>313</v>
      </c>
      <c r="Z562" s="32">
        <v>46142</v>
      </c>
      <c r="AC562">
        <v>7</v>
      </c>
      <c r="AD562" t="s">
        <v>40</v>
      </c>
      <c r="AE562" s="32">
        <v>46112</v>
      </c>
      <c r="AF562" s="62">
        <v>0.42952546296296296</v>
      </c>
      <c r="AG562" t="s">
        <v>313</v>
      </c>
      <c r="AH562" t="s">
        <v>335</v>
      </c>
      <c r="AI562" s="32">
        <v>46119</v>
      </c>
      <c r="AJ562" s="62">
        <v>0.38395833333333335</v>
      </c>
      <c r="AK562" t="s">
        <v>6118</v>
      </c>
      <c r="AL562" t="s">
        <v>313</v>
      </c>
      <c r="AM562" t="s">
        <v>313</v>
      </c>
      <c r="AN562" t="s">
        <v>313</v>
      </c>
      <c r="AO562" t="s">
        <v>45</v>
      </c>
      <c r="AP562" t="s">
        <v>313</v>
      </c>
      <c r="AQ562" t="s">
        <v>313</v>
      </c>
      <c r="AR562" s="32">
        <v>46113</v>
      </c>
      <c r="AS562">
        <v>30</v>
      </c>
      <c r="AT562" t="s">
        <v>313</v>
      </c>
      <c r="AU562" t="s">
        <v>313</v>
      </c>
      <c r="AV562" t="s">
        <v>313</v>
      </c>
      <c r="AW562" t="s">
        <v>313</v>
      </c>
      <c r="AX562">
        <v>1</v>
      </c>
    </row>
    <row r="563" spans="1:50" x14ac:dyDescent="0.3">
      <c r="A563" t="s">
        <v>20</v>
      </c>
      <c r="B563">
        <v>1065</v>
      </c>
      <c r="D563">
        <v>3447</v>
      </c>
      <c r="E563" t="s">
        <v>5748</v>
      </c>
      <c r="F563" t="s">
        <v>313</v>
      </c>
      <c r="G563" t="s">
        <v>5057</v>
      </c>
      <c r="I563" t="s">
        <v>313</v>
      </c>
      <c r="J563" t="s">
        <v>5057</v>
      </c>
      <c r="K563" t="s">
        <v>5749</v>
      </c>
      <c r="L563" t="s">
        <v>313</v>
      </c>
      <c r="M563" t="s">
        <v>5058</v>
      </c>
      <c r="N563" t="s">
        <v>313</v>
      </c>
      <c r="O563" t="s">
        <v>313</v>
      </c>
      <c r="P563" t="s">
        <v>313</v>
      </c>
      <c r="Q563" t="s">
        <v>313</v>
      </c>
      <c r="R563" t="s">
        <v>5059</v>
      </c>
      <c r="S563" t="s">
        <v>728</v>
      </c>
      <c r="T563" t="s">
        <v>313</v>
      </c>
      <c r="U563" t="s">
        <v>313</v>
      </c>
      <c r="V563" t="s">
        <v>5574</v>
      </c>
      <c r="W563" t="s">
        <v>320</v>
      </c>
      <c r="X563" t="s">
        <v>321</v>
      </c>
      <c r="Y563" t="s">
        <v>313</v>
      </c>
      <c r="Z563" s="32">
        <v>46112</v>
      </c>
      <c r="AC563">
        <v>0</v>
      </c>
      <c r="AD563" t="s">
        <v>40</v>
      </c>
      <c r="AE563" s="32">
        <v>46112</v>
      </c>
      <c r="AF563" s="62">
        <v>0.4331712962962963</v>
      </c>
      <c r="AG563" t="s">
        <v>313</v>
      </c>
      <c r="AH563" t="s">
        <v>335</v>
      </c>
      <c r="AI563" s="32">
        <v>46112</v>
      </c>
      <c r="AJ563" s="62">
        <v>0.62230324074074073</v>
      </c>
      <c r="AK563" t="s">
        <v>6118</v>
      </c>
      <c r="AL563" t="s">
        <v>5748</v>
      </c>
      <c r="AM563" t="s">
        <v>313</v>
      </c>
      <c r="AN563" t="s">
        <v>313</v>
      </c>
      <c r="AO563" t="s">
        <v>20</v>
      </c>
      <c r="AP563" t="s">
        <v>313</v>
      </c>
      <c r="AQ563" t="s">
        <v>313</v>
      </c>
      <c r="AR563" s="32"/>
      <c r="AS563">
        <v>30</v>
      </c>
      <c r="AT563" t="s">
        <v>313</v>
      </c>
      <c r="AU563" t="s">
        <v>313</v>
      </c>
      <c r="AV563" t="s">
        <v>313</v>
      </c>
      <c r="AW563" t="s">
        <v>313</v>
      </c>
      <c r="AX563">
        <v>1</v>
      </c>
    </row>
    <row r="564" spans="1:50" x14ac:dyDescent="0.3">
      <c r="A564" t="s">
        <v>20</v>
      </c>
      <c r="B564">
        <v>1066</v>
      </c>
      <c r="D564">
        <v>3448</v>
      </c>
      <c r="E564" t="s">
        <v>5750</v>
      </c>
      <c r="F564" t="s">
        <v>313</v>
      </c>
      <c r="G564" t="s">
        <v>5060</v>
      </c>
      <c r="H564">
        <v>4827674000115</v>
      </c>
      <c r="I564" t="s">
        <v>313</v>
      </c>
      <c r="J564" t="s">
        <v>5061</v>
      </c>
      <c r="K564" t="s">
        <v>5062</v>
      </c>
      <c r="L564" t="s">
        <v>313</v>
      </c>
      <c r="M564" t="s">
        <v>5063</v>
      </c>
      <c r="N564" t="s">
        <v>313</v>
      </c>
      <c r="O564" t="s">
        <v>313</v>
      </c>
      <c r="P564" t="s">
        <v>313</v>
      </c>
      <c r="Q564" t="s">
        <v>5064</v>
      </c>
      <c r="R564" t="s">
        <v>414</v>
      </c>
      <c r="S564" t="s">
        <v>2025</v>
      </c>
      <c r="T564" t="s">
        <v>313</v>
      </c>
      <c r="U564" t="s">
        <v>313</v>
      </c>
      <c r="V564" t="s">
        <v>5590</v>
      </c>
      <c r="W564" t="s">
        <v>320</v>
      </c>
      <c r="X564" t="s">
        <v>437</v>
      </c>
      <c r="Y564" t="s">
        <v>313</v>
      </c>
      <c r="Z564" s="32"/>
      <c r="AC564">
        <v>39</v>
      </c>
      <c r="AD564" t="s">
        <v>40</v>
      </c>
      <c r="AE564" s="32">
        <v>46112</v>
      </c>
      <c r="AF564" s="62">
        <v>0.43893518518518521</v>
      </c>
      <c r="AG564" t="s">
        <v>313</v>
      </c>
      <c r="AH564" t="s">
        <v>335</v>
      </c>
      <c r="AI564" s="32">
        <v>46151</v>
      </c>
      <c r="AJ564" s="62">
        <v>0.33603009259259259</v>
      </c>
      <c r="AK564" t="s">
        <v>6122</v>
      </c>
      <c r="AL564" t="s">
        <v>313</v>
      </c>
      <c r="AM564" t="s">
        <v>313</v>
      </c>
      <c r="AN564" t="s">
        <v>313</v>
      </c>
      <c r="AO564" t="s">
        <v>20</v>
      </c>
      <c r="AP564" t="s">
        <v>313</v>
      </c>
      <c r="AQ564" t="s">
        <v>313</v>
      </c>
      <c r="AR564" s="32">
        <v>46118</v>
      </c>
      <c r="AS564">
        <v>30</v>
      </c>
      <c r="AT564" t="s">
        <v>313</v>
      </c>
      <c r="AU564" t="s">
        <v>313</v>
      </c>
      <c r="AV564" t="s">
        <v>313</v>
      </c>
      <c r="AW564" t="s">
        <v>313</v>
      </c>
      <c r="AX564">
        <v>1</v>
      </c>
    </row>
    <row r="565" spans="1:50" x14ac:dyDescent="0.3">
      <c r="A565" t="s">
        <v>45</v>
      </c>
      <c r="B565">
        <v>1067</v>
      </c>
      <c r="D565">
        <v>3468</v>
      </c>
      <c r="E565" t="s">
        <v>5065</v>
      </c>
      <c r="F565" t="s">
        <v>313</v>
      </c>
      <c r="G565" t="s">
        <v>5066</v>
      </c>
      <c r="H565">
        <v>50649054000150</v>
      </c>
      <c r="I565" t="s">
        <v>313</v>
      </c>
      <c r="J565" t="s">
        <v>5067</v>
      </c>
      <c r="K565" t="s">
        <v>5068</v>
      </c>
      <c r="L565" t="s">
        <v>313</v>
      </c>
      <c r="M565" t="s">
        <v>5069</v>
      </c>
      <c r="N565" t="s">
        <v>313</v>
      </c>
      <c r="O565" t="s">
        <v>313</v>
      </c>
      <c r="P565" t="s">
        <v>313</v>
      </c>
      <c r="Q565" t="s">
        <v>387</v>
      </c>
      <c r="R565" t="s">
        <v>388</v>
      </c>
      <c r="S565" t="s">
        <v>728</v>
      </c>
      <c r="T565" t="s">
        <v>313</v>
      </c>
      <c r="U565" t="s">
        <v>313</v>
      </c>
      <c r="V565" t="s">
        <v>5574</v>
      </c>
      <c r="W565" t="s">
        <v>320</v>
      </c>
      <c r="X565" t="s">
        <v>321</v>
      </c>
      <c r="Y565" t="s">
        <v>313</v>
      </c>
      <c r="Z565" s="32"/>
      <c r="AC565">
        <v>0</v>
      </c>
      <c r="AD565" t="s">
        <v>40</v>
      </c>
      <c r="AE565" s="32">
        <v>46112</v>
      </c>
      <c r="AF565" s="62">
        <v>0.44137731481481479</v>
      </c>
      <c r="AG565" t="s">
        <v>313</v>
      </c>
      <c r="AH565" t="s">
        <v>335</v>
      </c>
      <c r="AI565" s="32">
        <v>46112</v>
      </c>
      <c r="AJ565" s="62">
        <v>0.63928240740740738</v>
      </c>
      <c r="AK565" t="s">
        <v>6118</v>
      </c>
      <c r="AL565" t="s">
        <v>313</v>
      </c>
      <c r="AM565" t="s">
        <v>313</v>
      </c>
      <c r="AN565" t="s">
        <v>313</v>
      </c>
      <c r="AO565" t="s">
        <v>45</v>
      </c>
      <c r="AP565" t="s">
        <v>313</v>
      </c>
      <c r="AQ565" t="s">
        <v>313</v>
      </c>
      <c r="AR565" s="32"/>
      <c r="AS565">
        <v>30</v>
      </c>
      <c r="AT565" t="s">
        <v>313</v>
      </c>
      <c r="AU565" t="s">
        <v>313</v>
      </c>
      <c r="AV565" t="s">
        <v>313</v>
      </c>
      <c r="AW565" t="s">
        <v>313</v>
      </c>
      <c r="AX565">
        <v>1</v>
      </c>
    </row>
    <row r="566" spans="1:50" x14ac:dyDescent="0.3">
      <c r="A566" t="s">
        <v>20</v>
      </c>
      <c r="B566">
        <v>1068</v>
      </c>
      <c r="D566">
        <v>3471</v>
      </c>
      <c r="E566" t="s">
        <v>5751</v>
      </c>
      <c r="F566" t="s">
        <v>313</v>
      </c>
      <c r="G566" t="s">
        <v>5752</v>
      </c>
      <c r="I566" t="s">
        <v>313</v>
      </c>
      <c r="J566" t="s">
        <v>5753</v>
      </c>
      <c r="K566" t="s">
        <v>5072</v>
      </c>
      <c r="L566" t="s">
        <v>313</v>
      </c>
      <c r="M566" t="s">
        <v>648</v>
      </c>
      <c r="N566" t="s">
        <v>313</v>
      </c>
      <c r="O566" t="s">
        <v>313</v>
      </c>
      <c r="P566" t="s">
        <v>313</v>
      </c>
      <c r="Q566" t="s">
        <v>313</v>
      </c>
      <c r="R566" t="s">
        <v>313</v>
      </c>
      <c r="S566" t="s">
        <v>313</v>
      </c>
      <c r="T566" t="s">
        <v>313</v>
      </c>
      <c r="U566" t="s">
        <v>313</v>
      </c>
      <c r="V566" t="s">
        <v>313</v>
      </c>
      <c r="W566" t="s">
        <v>320</v>
      </c>
      <c r="X566" t="s">
        <v>333</v>
      </c>
      <c r="Y566" t="s">
        <v>313</v>
      </c>
      <c r="Z566" s="32"/>
      <c r="AA566">
        <v>1600</v>
      </c>
      <c r="AB566">
        <v>384454</v>
      </c>
      <c r="AC566">
        <v>20</v>
      </c>
      <c r="AD566" t="s">
        <v>20</v>
      </c>
      <c r="AE566" s="32">
        <v>46112</v>
      </c>
      <c r="AF566" s="62">
        <v>0.63679398148148147</v>
      </c>
      <c r="AG566" t="s">
        <v>313</v>
      </c>
      <c r="AH566" t="s">
        <v>335</v>
      </c>
      <c r="AI566" s="32">
        <v>46132</v>
      </c>
      <c r="AJ566" s="62">
        <v>0.49424768518518519</v>
      </c>
      <c r="AK566" t="s">
        <v>474</v>
      </c>
      <c r="AL566" t="s">
        <v>5751</v>
      </c>
      <c r="AM566" t="s">
        <v>313</v>
      </c>
      <c r="AN566" t="s">
        <v>4971</v>
      </c>
      <c r="AO566" t="s">
        <v>313</v>
      </c>
      <c r="AP566" t="s">
        <v>4971</v>
      </c>
      <c r="AQ566" t="s">
        <v>313</v>
      </c>
      <c r="AR566" s="32">
        <v>46132</v>
      </c>
      <c r="AS566">
        <v>50</v>
      </c>
      <c r="AT566" t="s">
        <v>313</v>
      </c>
      <c r="AU566" t="s">
        <v>313</v>
      </c>
      <c r="AV566" t="s">
        <v>313</v>
      </c>
      <c r="AW566" t="s">
        <v>313</v>
      </c>
      <c r="AX566">
        <v>1</v>
      </c>
    </row>
    <row r="567" spans="1:50" x14ac:dyDescent="0.3">
      <c r="A567" t="s">
        <v>20</v>
      </c>
      <c r="B567">
        <v>1069</v>
      </c>
      <c r="D567">
        <v>3472</v>
      </c>
      <c r="E567" t="s">
        <v>313</v>
      </c>
      <c r="F567" t="s">
        <v>313</v>
      </c>
      <c r="G567" t="s">
        <v>5073</v>
      </c>
      <c r="I567" t="s">
        <v>313</v>
      </c>
      <c r="J567" t="s">
        <v>5074</v>
      </c>
      <c r="K567" t="s">
        <v>1884</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8480</v>
      </c>
      <c r="AB567">
        <v>3564</v>
      </c>
      <c r="AC567">
        <v>24</v>
      </c>
      <c r="AD567" t="s">
        <v>20</v>
      </c>
      <c r="AE567" s="32">
        <v>46112</v>
      </c>
      <c r="AF567" s="62">
        <v>0.65101851851851855</v>
      </c>
      <c r="AG567" t="s">
        <v>313</v>
      </c>
      <c r="AH567" t="s">
        <v>335</v>
      </c>
      <c r="AI567" s="32">
        <v>46136</v>
      </c>
      <c r="AJ567" s="62">
        <v>0.42104166666666665</v>
      </c>
      <c r="AK567" t="s">
        <v>474</v>
      </c>
      <c r="AL567" t="s">
        <v>5973</v>
      </c>
      <c r="AM567" t="s">
        <v>313</v>
      </c>
      <c r="AN567" t="s">
        <v>5075</v>
      </c>
      <c r="AO567" t="s">
        <v>313</v>
      </c>
      <c r="AP567" t="s">
        <v>5075</v>
      </c>
      <c r="AQ567" t="s">
        <v>313</v>
      </c>
      <c r="AR567" s="32"/>
      <c r="AS567">
        <v>30</v>
      </c>
      <c r="AT567" t="s">
        <v>313</v>
      </c>
      <c r="AU567" t="s">
        <v>313</v>
      </c>
      <c r="AV567" t="s">
        <v>313</v>
      </c>
      <c r="AW567" t="s">
        <v>313</v>
      </c>
      <c r="AX567">
        <v>1</v>
      </c>
    </row>
    <row r="568" spans="1:50" x14ac:dyDescent="0.3">
      <c r="A568" t="s">
        <v>20</v>
      </c>
      <c r="B568">
        <v>1072</v>
      </c>
      <c r="D568">
        <v>3474</v>
      </c>
      <c r="E568" t="s">
        <v>5754</v>
      </c>
      <c r="F568" t="s">
        <v>313</v>
      </c>
      <c r="G568" t="s">
        <v>5077</v>
      </c>
      <c r="H568">
        <v>27728774000190</v>
      </c>
      <c r="I568" t="s">
        <v>313</v>
      </c>
      <c r="J568" t="s">
        <v>5078</v>
      </c>
      <c r="K568" t="s">
        <v>5079</v>
      </c>
      <c r="L568" t="s">
        <v>313</v>
      </c>
      <c r="M568" t="s">
        <v>5080</v>
      </c>
      <c r="N568" t="s">
        <v>313</v>
      </c>
      <c r="O568" t="s">
        <v>313</v>
      </c>
      <c r="P568" t="s">
        <v>313</v>
      </c>
      <c r="Q568" t="s">
        <v>5081</v>
      </c>
      <c r="R568" t="s">
        <v>5082</v>
      </c>
      <c r="S568" t="s">
        <v>728</v>
      </c>
      <c r="T568" t="s">
        <v>313</v>
      </c>
      <c r="U568" t="s">
        <v>313</v>
      </c>
      <c r="V568" t="s">
        <v>5574</v>
      </c>
      <c r="W568" t="s">
        <v>320</v>
      </c>
      <c r="X568" t="s">
        <v>321</v>
      </c>
      <c r="Y568" t="s">
        <v>313</v>
      </c>
      <c r="Z568" s="32"/>
      <c r="AC568">
        <v>0</v>
      </c>
      <c r="AD568" t="s">
        <v>40</v>
      </c>
      <c r="AE568" s="32">
        <v>46113</v>
      </c>
      <c r="AF568" s="62">
        <v>0.48964120370370373</v>
      </c>
      <c r="AG568" t="s">
        <v>313</v>
      </c>
      <c r="AH568" t="s">
        <v>335</v>
      </c>
      <c r="AI568" s="32">
        <v>46113</v>
      </c>
      <c r="AJ568" s="62">
        <v>0.64266203703703706</v>
      </c>
      <c r="AK568" t="s">
        <v>6118</v>
      </c>
      <c r="AL568" t="s">
        <v>5754</v>
      </c>
      <c r="AM568" t="s">
        <v>313</v>
      </c>
      <c r="AN568" t="s">
        <v>313</v>
      </c>
      <c r="AO568" t="s">
        <v>20</v>
      </c>
      <c r="AP568" t="s">
        <v>313</v>
      </c>
      <c r="AQ568" t="s">
        <v>313</v>
      </c>
      <c r="AR568" s="32"/>
      <c r="AS568">
        <v>30</v>
      </c>
      <c r="AT568" t="s">
        <v>313</v>
      </c>
      <c r="AU568" t="s">
        <v>313</v>
      </c>
      <c r="AV568" t="s">
        <v>313</v>
      </c>
      <c r="AW568" t="s">
        <v>313</v>
      </c>
      <c r="AX568">
        <v>1</v>
      </c>
    </row>
    <row r="569" spans="1:50" x14ac:dyDescent="0.3">
      <c r="A569" t="s">
        <v>20</v>
      </c>
      <c r="B569">
        <v>1073</v>
      </c>
      <c r="D569">
        <v>3479</v>
      </c>
      <c r="E569" t="s">
        <v>5755</v>
      </c>
      <c r="F569" t="s">
        <v>313</v>
      </c>
      <c r="G569" t="s">
        <v>5106</v>
      </c>
      <c r="H569">
        <v>667476000261</v>
      </c>
      <c r="I569" t="s">
        <v>313</v>
      </c>
      <c r="J569" t="s">
        <v>5107</v>
      </c>
      <c r="K569" t="s">
        <v>5756</v>
      </c>
      <c r="L569" t="s">
        <v>313</v>
      </c>
      <c r="M569" t="s">
        <v>5108</v>
      </c>
      <c r="N569" t="s">
        <v>313</v>
      </c>
      <c r="O569" t="s">
        <v>313</v>
      </c>
      <c r="P569" t="s">
        <v>313</v>
      </c>
      <c r="Q569" t="s">
        <v>313</v>
      </c>
      <c r="R569" t="s">
        <v>313</v>
      </c>
      <c r="S569" t="s">
        <v>2025</v>
      </c>
      <c r="T569" t="s">
        <v>313</v>
      </c>
      <c r="U569" t="s">
        <v>313</v>
      </c>
      <c r="V569" t="s">
        <v>5574</v>
      </c>
      <c r="W569" t="s">
        <v>320</v>
      </c>
      <c r="X569" t="s">
        <v>437</v>
      </c>
      <c r="Y569" t="s">
        <v>313</v>
      </c>
      <c r="Z569" s="32"/>
      <c r="AC569">
        <v>1</v>
      </c>
      <c r="AD569" t="s">
        <v>40</v>
      </c>
      <c r="AE569" s="32">
        <v>46118</v>
      </c>
      <c r="AF569" s="62">
        <v>0.47232638888888889</v>
      </c>
      <c r="AG569" t="s">
        <v>313</v>
      </c>
      <c r="AH569" t="s">
        <v>335</v>
      </c>
      <c r="AI569" s="32">
        <v>46119</v>
      </c>
      <c r="AJ569" s="62">
        <v>0.68859953703703702</v>
      </c>
      <c r="AK569" t="s">
        <v>6118</v>
      </c>
      <c r="AL569" t="s">
        <v>5755</v>
      </c>
      <c r="AM569" t="s">
        <v>313</v>
      </c>
      <c r="AN569" t="s">
        <v>313</v>
      </c>
      <c r="AO569" t="s">
        <v>20</v>
      </c>
      <c r="AP569" t="s">
        <v>313</v>
      </c>
      <c r="AQ569" t="s">
        <v>313</v>
      </c>
      <c r="AR569" s="32">
        <v>46119</v>
      </c>
      <c r="AS569">
        <v>30</v>
      </c>
      <c r="AT569" t="s">
        <v>313</v>
      </c>
      <c r="AU569" t="s">
        <v>313</v>
      </c>
      <c r="AV569" t="s">
        <v>313</v>
      </c>
      <c r="AW569" t="s">
        <v>313</v>
      </c>
      <c r="AX569">
        <v>1</v>
      </c>
    </row>
    <row r="570" spans="1:50" x14ac:dyDescent="0.3">
      <c r="A570" t="s">
        <v>45</v>
      </c>
      <c r="B570">
        <v>1074</v>
      </c>
      <c r="D570">
        <v>3478</v>
      </c>
      <c r="E570" t="s">
        <v>5109</v>
      </c>
      <c r="F570" t="s">
        <v>313</v>
      </c>
      <c r="G570" t="s">
        <v>5110</v>
      </c>
      <c r="H570">
        <v>34777766000107</v>
      </c>
      <c r="I570" t="s">
        <v>313</v>
      </c>
      <c r="J570" t="s">
        <v>5111</v>
      </c>
      <c r="K570" t="s">
        <v>5112</v>
      </c>
      <c r="L570" t="s">
        <v>313</v>
      </c>
      <c r="M570" t="s">
        <v>5113</v>
      </c>
      <c r="N570" t="s">
        <v>313</v>
      </c>
      <c r="O570" t="s">
        <v>313</v>
      </c>
      <c r="P570" t="s">
        <v>313</v>
      </c>
      <c r="Q570" t="s">
        <v>5114</v>
      </c>
      <c r="R570" t="s">
        <v>642</v>
      </c>
      <c r="S570" t="s">
        <v>2025</v>
      </c>
      <c r="T570" t="s">
        <v>313</v>
      </c>
      <c r="U570" t="s">
        <v>313</v>
      </c>
      <c r="V570" t="s">
        <v>5574</v>
      </c>
      <c r="W570" t="s">
        <v>320</v>
      </c>
      <c r="X570" t="s">
        <v>321</v>
      </c>
      <c r="Y570" t="s">
        <v>313</v>
      </c>
      <c r="Z570" s="32"/>
      <c r="AC570">
        <v>33</v>
      </c>
      <c r="AD570" t="s">
        <v>40</v>
      </c>
      <c r="AE570" s="32">
        <v>46118</v>
      </c>
      <c r="AF570" s="62">
        <v>0.47351851851851851</v>
      </c>
      <c r="AG570" t="s">
        <v>313</v>
      </c>
      <c r="AH570" t="s">
        <v>335</v>
      </c>
      <c r="AI570" s="32">
        <v>46151</v>
      </c>
      <c r="AJ570" s="62">
        <v>0.36001157407407408</v>
      </c>
      <c r="AK570" t="s">
        <v>6122</v>
      </c>
      <c r="AL570" t="s">
        <v>313</v>
      </c>
      <c r="AM570" t="s">
        <v>313</v>
      </c>
      <c r="AN570" t="s">
        <v>313</v>
      </c>
      <c r="AO570" t="s">
        <v>45</v>
      </c>
      <c r="AP570" t="s">
        <v>313</v>
      </c>
      <c r="AQ570" t="s">
        <v>313</v>
      </c>
      <c r="AR570" s="32">
        <v>46119</v>
      </c>
      <c r="AS570">
        <v>27</v>
      </c>
      <c r="AT570" t="s">
        <v>313</v>
      </c>
      <c r="AU570" t="s">
        <v>313</v>
      </c>
      <c r="AV570" t="s">
        <v>313</v>
      </c>
      <c r="AW570" t="s">
        <v>313</v>
      </c>
      <c r="AX570">
        <v>1</v>
      </c>
    </row>
    <row r="571" spans="1:50" x14ac:dyDescent="0.3">
      <c r="A571" t="s">
        <v>20</v>
      </c>
      <c r="B571">
        <v>1075</v>
      </c>
      <c r="D571">
        <v>3480</v>
      </c>
      <c r="E571" t="s">
        <v>5757</v>
      </c>
      <c r="F571" t="s">
        <v>313</v>
      </c>
      <c r="G571" t="s">
        <v>5116</v>
      </c>
      <c r="I571" t="s">
        <v>313</v>
      </c>
      <c r="J571" t="s">
        <v>5117</v>
      </c>
      <c r="K571" t="s">
        <v>5758</v>
      </c>
      <c r="L571" t="s">
        <v>313</v>
      </c>
      <c r="M571" t="s">
        <v>5118</v>
      </c>
      <c r="N571" t="s">
        <v>313</v>
      </c>
      <c r="O571" t="s">
        <v>313</v>
      </c>
      <c r="P571" t="s">
        <v>313</v>
      </c>
      <c r="Q571" t="s">
        <v>313</v>
      </c>
      <c r="R571" t="s">
        <v>313</v>
      </c>
      <c r="S571" t="s">
        <v>2025</v>
      </c>
      <c r="T571" t="s">
        <v>313</v>
      </c>
      <c r="U571" t="s">
        <v>313</v>
      </c>
      <c r="V571" t="s">
        <v>5574</v>
      </c>
      <c r="W571" t="s">
        <v>320</v>
      </c>
      <c r="X571" t="s">
        <v>321</v>
      </c>
      <c r="Y571" t="s">
        <v>313</v>
      </c>
      <c r="Z571" s="32"/>
      <c r="AC571">
        <v>0</v>
      </c>
      <c r="AD571" t="s">
        <v>40</v>
      </c>
      <c r="AE571" s="32">
        <v>46118</v>
      </c>
      <c r="AF571" s="62">
        <v>0.47479166666666667</v>
      </c>
      <c r="AG571" t="s">
        <v>313</v>
      </c>
      <c r="AH571" t="s">
        <v>335</v>
      </c>
      <c r="AI571" s="32">
        <v>46118</v>
      </c>
      <c r="AJ571" s="62">
        <v>0.72045138888888893</v>
      </c>
      <c r="AK571" t="s">
        <v>6118</v>
      </c>
      <c r="AL571" t="s">
        <v>5759</v>
      </c>
      <c r="AM571" t="s">
        <v>313</v>
      </c>
      <c r="AN571" t="s">
        <v>313</v>
      </c>
      <c r="AO571" t="s">
        <v>20</v>
      </c>
      <c r="AP571" t="s">
        <v>313</v>
      </c>
      <c r="AQ571" t="s">
        <v>313</v>
      </c>
      <c r="AR571" s="32"/>
      <c r="AS571">
        <v>30</v>
      </c>
      <c r="AT571" t="s">
        <v>313</v>
      </c>
      <c r="AU571" t="s">
        <v>313</v>
      </c>
      <c r="AV571" t="s">
        <v>313</v>
      </c>
      <c r="AW571" t="s">
        <v>313</v>
      </c>
      <c r="AX571">
        <v>1</v>
      </c>
    </row>
    <row r="572" spans="1:50" x14ac:dyDescent="0.3">
      <c r="A572" t="s">
        <v>45</v>
      </c>
      <c r="B572">
        <v>1076</v>
      </c>
      <c r="D572">
        <v>3482</v>
      </c>
      <c r="E572" t="s">
        <v>5120</v>
      </c>
      <c r="F572" t="s">
        <v>313</v>
      </c>
      <c r="G572" t="s">
        <v>5121</v>
      </c>
      <c r="I572" t="s">
        <v>313</v>
      </c>
      <c r="J572" t="s">
        <v>5121</v>
      </c>
      <c r="K572" t="s">
        <v>5760</v>
      </c>
      <c r="L572" t="s">
        <v>313</v>
      </c>
      <c r="M572" t="s">
        <v>5122</v>
      </c>
      <c r="N572" t="s">
        <v>313</v>
      </c>
      <c r="O572" t="s">
        <v>313</v>
      </c>
      <c r="P572" t="s">
        <v>313</v>
      </c>
      <c r="Q572" t="s">
        <v>313</v>
      </c>
      <c r="R572" t="s">
        <v>313</v>
      </c>
      <c r="S572" t="s">
        <v>2025</v>
      </c>
      <c r="T572" t="s">
        <v>313</v>
      </c>
      <c r="U572" t="s">
        <v>313</v>
      </c>
      <c r="V572" t="s">
        <v>5574</v>
      </c>
      <c r="W572" t="s">
        <v>320</v>
      </c>
      <c r="X572" t="s">
        <v>321</v>
      </c>
      <c r="Y572" t="s">
        <v>313</v>
      </c>
      <c r="Z572" s="32"/>
      <c r="AC572">
        <v>1</v>
      </c>
      <c r="AD572" t="s">
        <v>40</v>
      </c>
      <c r="AE572" s="32">
        <v>46118</v>
      </c>
      <c r="AF572" s="62">
        <v>0.47599537037037037</v>
      </c>
      <c r="AG572" t="s">
        <v>313</v>
      </c>
      <c r="AH572" t="s">
        <v>335</v>
      </c>
      <c r="AI572" s="32">
        <v>46119</v>
      </c>
      <c r="AJ572" s="62">
        <v>0.3805324074074074</v>
      </c>
      <c r="AK572" t="s">
        <v>6118</v>
      </c>
      <c r="AL572" t="s">
        <v>313</v>
      </c>
      <c r="AM572" t="s">
        <v>313</v>
      </c>
      <c r="AN572" t="s">
        <v>313</v>
      </c>
      <c r="AO572" t="s">
        <v>45</v>
      </c>
      <c r="AP572" t="s">
        <v>313</v>
      </c>
      <c r="AQ572" t="s">
        <v>313</v>
      </c>
      <c r="AR572" s="32"/>
      <c r="AS572">
        <v>30</v>
      </c>
      <c r="AT572" t="s">
        <v>313</v>
      </c>
      <c r="AU572" t="s">
        <v>313</v>
      </c>
      <c r="AV572" t="s">
        <v>313</v>
      </c>
      <c r="AW572" t="s">
        <v>313</v>
      </c>
      <c r="AX572">
        <v>1</v>
      </c>
    </row>
    <row r="573" spans="1:50" x14ac:dyDescent="0.3">
      <c r="A573" t="s">
        <v>20</v>
      </c>
      <c r="B573">
        <v>1077</v>
      </c>
      <c r="D573">
        <v>3483</v>
      </c>
      <c r="E573" t="s">
        <v>5761</v>
      </c>
      <c r="F573" t="s">
        <v>313</v>
      </c>
      <c r="G573" t="s">
        <v>5124</v>
      </c>
      <c r="H573">
        <v>2861273000156</v>
      </c>
      <c r="I573" t="s">
        <v>313</v>
      </c>
      <c r="J573" t="s">
        <v>5125</v>
      </c>
      <c r="K573" t="s">
        <v>5762</v>
      </c>
      <c r="L573" t="s">
        <v>313</v>
      </c>
      <c r="M573" t="s">
        <v>5126</v>
      </c>
      <c r="N573" t="s">
        <v>313</v>
      </c>
      <c r="O573" t="s">
        <v>313</v>
      </c>
      <c r="P573" t="s">
        <v>313</v>
      </c>
      <c r="Q573" t="s">
        <v>313</v>
      </c>
      <c r="R573" t="s">
        <v>313</v>
      </c>
      <c r="S573" t="s">
        <v>2025</v>
      </c>
      <c r="T573" t="s">
        <v>313</v>
      </c>
      <c r="U573" t="s">
        <v>313</v>
      </c>
      <c r="V573" t="s">
        <v>5574</v>
      </c>
      <c r="W573" t="s">
        <v>320</v>
      </c>
      <c r="X573" t="s">
        <v>321</v>
      </c>
      <c r="Y573" t="s">
        <v>313</v>
      </c>
      <c r="Z573" s="32"/>
      <c r="AC573">
        <v>0</v>
      </c>
      <c r="AD573" t="s">
        <v>40</v>
      </c>
      <c r="AE573" s="32">
        <v>46118</v>
      </c>
      <c r="AF573" s="62">
        <v>0.47758101851851853</v>
      </c>
      <c r="AG573" t="s">
        <v>313</v>
      </c>
      <c r="AH573" t="s">
        <v>335</v>
      </c>
      <c r="AI573" s="32">
        <v>46118</v>
      </c>
      <c r="AJ573" s="62">
        <v>0.70814814814814819</v>
      </c>
      <c r="AK573" t="s">
        <v>6118</v>
      </c>
      <c r="AL573" t="s">
        <v>5761</v>
      </c>
      <c r="AM573" t="s">
        <v>313</v>
      </c>
      <c r="AN573" t="s">
        <v>313</v>
      </c>
      <c r="AO573" t="s">
        <v>20</v>
      </c>
      <c r="AP573" t="s">
        <v>313</v>
      </c>
      <c r="AQ573" t="s">
        <v>313</v>
      </c>
      <c r="AR573" s="32"/>
      <c r="AS573">
        <v>28</v>
      </c>
      <c r="AT573" t="s">
        <v>313</v>
      </c>
      <c r="AU573" t="s">
        <v>313</v>
      </c>
      <c r="AV573" t="s">
        <v>313</v>
      </c>
      <c r="AW573" t="s">
        <v>313</v>
      </c>
      <c r="AX573">
        <v>1</v>
      </c>
    </row>
    <row r="574" spans="1:50" x14ac:dyDescent="0.3">
      <c r="A574" t="s">
        <v>20</v>
      </c>
      <c r="B574">
        <v>1078</v>
      </c>
      <c r="D574">
        <v>3497</v>
      </c>
      <c r="E574" t="s">
        <v>5973</v>
      </c>
      <c r="F574" t="s">
        <v>313</v>
      </c>
      <c r="G574" t="s">
        <v>5763</v>
      </c>
      <c r="I574" t="s">
        <v>313</v>
      </c>
      <c r="J574" t="s">
        <v>5764</v>
      </c>
      <c r="K574" t="s">
        <v>1884</v>
      </c>
      <c r="L574" t="s">
        <v>313</v>
      </c>
      <c r="M574" t="s">
        <v>5156</v>
      </c>
      <c r="N574" t="s">
        <v>313</v>
      </c>
      <c r="O574" t="s">
        <v>313</v>
      </c>
      <c r="P574" t="s">
        <v>313</v>
      </c>
      <c r="Q574" t="s">
        <v>313</v>
      </c>
      <c r="R574" t="s">
        <v>313</v>
      </c>
      <c r="S574" t="s">
        <v>313</v>
      </c>
      <c r="T574" t="s">
        <v>313</v>
      </c>
      <c r="U574" t="s">
        <v>313</v>
      </c>
      <c r="V574" t="s">
        <v>313</v>
      </c>
      <c r="W574" t="s">
        <v>320</v>
      </c>
      <c r="X574" t="s">
        <v>333</v>
      </c>
      <c r="Y574" t="s">
        <v>313</v>
      </c>
      <c r="Z574" s="32"/>
      <c r="AA574">
        <v>8100</v>
      </c>
      <c r="AB574">
        <v>1080</v>
      </c>
      <c r="AC574">
        <v>16</v>
      </c>
      <c r="AD574" t="s">
        <v>20</v>
      </c>
      <c r="AE574" s="32">
        <v>46120</v>
      </c>
      <c r="AF574" s="62">
        <v>0.70204861111111116</v>
      </c>
      <c r="AG574" t="s">
        <v>313</v>
      </c>
      <c r="AH574" t="s">
        <v>335</v>
      </c>
      <c r="AI574" s="32">
        <v>46136</v>
      </c>
      <c r="AJ574" s="62">
        <v>0.4127777777777778</v>
      </c>
      <c r="AK574" t="s">
        <v>474</v>
      </c>
      <c r="AL574" t="s">
        <v>5973</v>
      </c>
      <c r="AM574" t="s">
        <v>313</v>
      </c>
      <c r="AN574" t="s">
        <v>5157</v>
      </c>
      <c r="AO574" t="s">
        <v>313</v>
      </c>
      <c r="AP574" t="s">
        <v>5146</v>
      </c>
      <c r="AQ574" t="s">
        <v>313</v>
      </c>
      <c r="AR574" s="32">
        <v>46136</v>
      </c>
      <c r="AS574">
        <v>50</v>
      </c>
      <c r="AT574" t="s">
        <v>313</v>
      </c>
      <c r="AU574" t="s">
        <v>313</v>
      </c>
      <c r="AV574" t="s">
        <v>313</v>
      </c>
      <c r="AW574" t="s">
        <v>313</v>
      </c>
      <c r="AX574">
        <v>1</v>
      </c>
    </row>
    <row r="575" spans="1:50" x14ac:dyDescent="0.3">
      <c r="A575" t="s">
        <v>20</v>
      </c>
      <c r="B575">
        <v>1079</v>
      </c>
      <c r="D575">
        <v>3501</v>
      </c>
      <c r="E575" t="s">
        <v>5765</v>
      </c>
      <c r="F575" t="s">
        <v>313</v>
      </c>
      <c r="G575" t="s">
        <v>5159</v>
      </c>
      <c r="H575">
        <v>48260432000168</v>
      </c>
      <c r="I575" t="s">
        <v>313</v>
      </c>
      <c r="J575" t="s">
        <v>5160</v>
      </c>
      <c r="K575" t="s">
        <v>313</v>
      </c>
      <c r="L575" t="s">
        <v>313</v>
      </c>
      <c r="M575" t="s">
        <v>313</v>
      </c>
      <c r="N575" t="s">
        <v>313</v>
      </c>
      <c r="O575" t="s">
        <v>313</v>
      </c>
      <c r="P575" t="s">
        <v>313</v>
      </c>
      <c r="Q575" t="s">
        <v>313</v>
      </c>
      <c r="R575" t="s">
        <v>313</v>
      </c>
      <c r="S575" t="s">
        <v>345</v>
      </c>
      <c r="T575" t="s">
        <v>313</v>
      </c>
      <c r="U575" t="s">
        <v>313</v>
      </c>
      <c r="V575" t="s">
        <v>313</v>
      </c>
      <c r="W575" t="s">
        <v>320</v>
      </c>
      <c r="X575" t="s">
        <v>437</v>
      </c>
      <c r="Y575" t="s">
        <v>313</v>
      </c>
      <c r="Z575" s="32"/>
      <c r="AC575">
        <v>41</v>
      </c>
      <c r="AD575" t="s">
        <v>20</v>
      </c>
      <c r="AE575" s="32">
        <v>46121</v>
      </c>
      <c r="AF575" s="62">
        <v>0.3903935185185185</v>
      </c>
      <c r="AG575" t="s">
        <v>313</v>
      </c>
      <c r="AH575" t="s">
        <v>322</v>
      </c>
      <c r="AI575" s="32"/>
      <c r="AJ575" s="62"/>
      <c r="AK575" t="s">
        <v>313</v>
      </c>
      <c r="AL575" t="s">
        <v>313</v>
      </c>
      <c r="AM575" t="s">
        <v>313</v>
      </c>
      <c r="AN575" t="s">
        <v>313</v>
      </c>
      <c r="AO575" t="s">
        <v>313</v>
      </c>
      <c r="AP575" t="s">
        <v>313</v>
      </c>
      <c r="AQ575" t="s">
        <v>313</v>
      </c>
      <c r="AR575" s="32">
        <v>46148</v>
      </c>
      <c r="AS575">
        <v>30</v>
      </c>
      <c r="AT575" t="s">
        <v>313</v>
      </c>
      <c r="AU575" t="s">
        <v>313</v>
      </c>
      <c r="AV575" t="s">
        <v>313</v>
      </c>
      <c r="AW575" t="s">
        <v>313</v>
      </c>
      <c r="AX575">
        <v>1</v>
      </c>
    </row>
    <row r="576" spans="1:50" x14ac:dyDescent="0.3">
      <c r="A576" t="s">
        <v>20</v>
      </c>
      <c r="B576">
        <v>1080</v>
      </c>
      <c r="D576">
        <v>3502</v>
      </c>
      <c r="E576" t="s">
        <v>5161</v>
      </c>
      <c r="F576" t="s">
        <v>313</v>
      </c>
      <c r="G576" t="s">
        <v>5162</v>
      </c>
      <c r="H576">
        <v>19398581000190</v>
      </c>
      <c r="I576" t="s">
        <v>313</v>
      </c>
      <c r="J576" t="s">
        <v>5766</v>
      </c>
      <c r="K576" t="s">
        <v>5767</v>
      </c>
      <c r="L576" t="s">
        <v>313</v>
      </c>
      <c r="M576" t="s">
        <v>5164</v>
      </c>
      <c r="N576" t="s">
        <v>313</v>
      </c>
      <c r="O576" t="s">
        <v>313</v>
      </c>
      <c r="P576" t="s">
        <v>313</v>
      </c>
      <c r="Q576" t="s">
        <v>5165</v>
      </c>
      <c r="R576" t="s">
        <v>472</v>
      </c>
      <c r="S576" t="s">
        <v>313</v>
      </c>
      <c r="T576" t="s">
        <v>313</v>
      </c>
      <c r="U576" t="s">
        <v>313</v>
      </c>
      <c r="V576" t="s">
        <v>313</v>
      </c>
      <c r="W576" t="s">
        <v>320</v>
      </c>
      <c r="X576" t="s">
        <v>437</v>
      </c>
      <c r="Y576" t="s">
        <v>313</v>
      </c>
      <c r="Z576" s="32"/>
      <c r="AC576">
        <v>41</v>
      </c>
      <c r="AD576" t="s">
        <v>20</v>
      </c>
      <c r="AE576" s="32">
        <v>46121</v>
      </c>
      <c r="AF576" s="62">
        <v>0.42430555555555555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3">
      <c r="A577" t="s">
        <v>20</v>
      </c>
      <c r="B577">
        <v>1081</v>
      </c>
      <c r="D577">
        <v>3504</v>
      </c>
      <c r="E577" t="s">
        <v>5166</v>
      </c>
      <c r="F577" t="s">
        <v>5167</v>
      </c>
      <c r="G577" t="s">
        <v>5168</v>
      </c>
      <c r="H577">
        <v>73445454000654</v>
      </c>
      <c r="I577" t="s">
        <v>313</v>
      </c>
      <c r="J577" t="s">
        <v>5167</v>
      </c>
      <c r="K577" t="s">
        <v>5169</v>
      </c>
      <c r="L577" t="s">
        <v>313</v>
      </c>
      <c r="M577" t="s">
        <v>5170</v>
      </c>
      <c r="N577" t="s">
        <v>313</v>
      </c>
      <c r="O577" t="s">
        <v>313</v>
      </c>
      <c r="P577" t="s">
        <v>313</v>
      </c>
      <c r="Q577" t="s">
        <v>631</v>
      </c>
      <c r="R577" t="s">
        <v>330</v>
      </c>
      <c r="S577" t="s">
        <v>345</v>
      </c>
      <c r="T577" t="s">
        <v>313</v>
      </c>
      <c r="U577" t="s">
        <v>313</v>
      </c>
      <c r="V577" t="s">
        <v>313</v>
      </c>
      <c r="W577" t="s">
        <v>320</v>
      </c>
      <c r="X577" t="s">
        <v>437</v>
      </c>
      <c r="Y577" t="s">
        <v>313</v>
      </c>
      <c r="Z577" s="32"/>
      <c r="AC577">
        <v>41</v>
      </c>
      <c r="AD577" t="s">
        <v>20</v>
      </c>
      <c r="AE577" s="32">
        <v>46121</v>
      </c>
      <c r="AF577" s="62">
        <v>0.44763888888888886</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3">
      <c r="A578" t="s">
        <v>45</v>
      </c>
      <c r="B578">
        <v>1082</v>
      </c>
      <c r="D578">
        <v>3488</v>
      </c>
      <c r="E578" t="s">
        <v>5974</v>
      </c>
      <c r="F578" t="s">
        <v>313</v>
      </c>
      <c r="G578" t="s">
        <v>5172</v>
      </c>
      <c r="I578" t="s">
        <v>313</v>
      </c>
      <c r="J578" t="s">
        <v>5173</v>
      </c>
      <c r="K578" t="s">
        <v>5768</v>
      </c>
      <c r="L578" t="s">
        <v>313</v>
      </c>
      <c r="M578" t="s">
        <v>5174</v>
      </c>
      <c r="N578" t="s">
        <v>313</v>
      </c>
      <c r="O578" t="s">
        <v>313</v>
      </c>
      <c r="P578" t="s">
        <v>313</v>
      </c>
      <c r="Q578" t="s">
        <v>313</v>
      </c>
      <c r="R578" t="s">
        <v>313</v>
      </c>
      <c r="S578" t="s">
        <v>2025</v>
      </c>
      <c r="T578" t="s">
        <v>313</v>
      </c>
      <c r="U578" t="s">
        <v>313</v>
      </c>
      <c r="V578" t="s">
        <v>5574</v>
      </c>
      <c r="W578" t="s">
        <v>320</v>
      </c>
      <c r="X578" t="s">
        <v>321</v>
      </c>
      <c r="Y578" t="s">
        <v>313</v>
      </c>
      <c r="Z578" s="32">
        <v>46142</v>
      </c>
      <c r="AC578">
        <v>29</v>
      </c>
      <c r="AD578" t="s">
        <v>40</v>
      </c>
      <c r="AE578" s="32">
        <v>46122</v>
      </c>
      <c r="AF578" s="62">
        <v>0.36518518518518517</v>
      </c>
      <c r="AG578" t="s">
        <v>313</v>
      </c>
      <c r="AH578" t="s">
        <v>335</v>
      </c>
      <c r="AI578" s="32">
        <v>46151</v>
      </c>
      <c r="AJ578" s="62">
        <v>0.36026620370370371</v>
      </c>
      <c r="AK578" t="s">
        <v>6122</v>
      </c>
      <c r="AL578" t="s">
        <v>313</v>
      </c>
      <c r="AM578" t="s">
        <v>313</v>
      </c>
      <c r="AN578" t="s">
        <v>313</v>
      </c>
      <c r="AO578" t="s">
        <v>45</v>
      </c>
      <c r="AP578" t="s">
        <v>313</v>
      </c>
      <c r="AQ578" t="s">
        <v>313</v>
      </c>
      <c r="AR578" s="32">
        <v>46135</v>
      </c>
      <c r="AS578">
        <v>28</v>
      </c>
      <c r="AT578" t="s">
        <v>313</v>
      </c>
      <c r="AU578" t="s">
        <v>313</v>
      </c>
      <c r="AV578" t="s">
        <v>313</v>
      </c>
      <c r="AW578" t="s">
        <v>313</v>
      </c>
      <c r="AX578">
        <v>1</v>
      </c>
    </row>
    <row r="579" spans="1:50" x14ac:dyDescent="0.3">
      <c r="A579" t="s">
        <v>20</v>
      </c>
      <c r="B579">
        <v>1083</v>
      </c>
      <c r="D579">
        <v>3491</v>
      </c>
      <c r="E579" t="s">
        <v>5769</v>
      </c>
      <c r="F579" t="s">
        <v>313</v>
      </c>
      <c r="G579" t="s">
        <v>5176</v>
      </c>
      <c r="H579">
        <v>91241034000123</v>
      </c>
      <c r="I579" t="s">
        <v>313</v>
      </c>
      <c r="J579" t="s">
        <v>5177</v>
      </c>
      <c r="K579" t="s">
        <v>5178</v>
      </c>
      <c r="L579" t="s">
        <v>313</v>
      </c>
      <c r="M579" t="s">
        <v>5179</v>
      </c>
      <c r="N579" t="s">
        <v>313</v>
      </c>
      <c r="O579" t="s">
        <v>313</v>
      </c>
      <c r="P579" t="s">
        <v>313</v>
      </c>
      <c r="Q579" t="s">
        <v>1446</v>
      </c>
      <c r="R579" t="s">
        <v>564</v>
      </c>
      <c r="S579" t="s">
        <v>2025</v>
      </c>
      <c r="T579" t="s">
        <v>313</v>
      </c>
      <c r="U579" t="s">
        <v>313</v>
      </c>
      <c r="V579" t="s">
        <v>5574</v>
      </c>
      <c r="W579" t="s">
        <v>320</v>
      </c>
      <c r="X579" t="s">
        <v>321</v>
      </c>
      <c r="Y579" t="s">
        <v>313</v>
      </c>
      <c r="Z579" s="32"/>
      <c r="AC579">
        <v>29</v>
      </c>
      <c r="AD579" t="s">
        <v>40</v>
      </c>
      <c r="AE579" s="32">
        <v>46122</v>
      </c>
      <c r="AF579" s="62">
        <v>0.36634259259259261</v>
      </c>
      <c r="AG579" t="s">
        <v>313</v>
      </c>
      <c r="AH579" t="s">
        <v>335</v>
      </c>
      <c r="AI579" s="32">
        <v>46151</v>
      </c>
      <c r="AJ579" s="62">
        <v>0.36170138888888886</v>
      </c>
      <c r="AK579" t="s">
        <v>6122</v>
      </c>
      <c r="AL579" t="s">
        <v>313</v>
      </c>
      <c r="AM579" t="s">
        <v>313</v>
      </c>
      <c r="AN579" t="s">
        <v>313</v>
      </c>
      <c r="AO579" t="s">
        <v>20</v>
      </c>
      <c r="AP579" t="s">
        <v>313</v>
      </c>
      <c r="AQ579" t="s">
        <v>313</v>
      </c>
      <c r="AR579" s="32"/>
      <c r="AS579">
        <v>30</v>
      </c>
      <c r="AT579" t="s">
        <v>313</v>
      </c>
      <c r="AU579" t="s">
        <v>313</v>
      </c>
      <c r="AV579" t="s">
        <v>313</v>
      </c>
      <c r="AW579" t="s">
        <v>313</v>
      </c>
      <c r="AX579">
        <v>1</v>
      </c>
    </row>
    <row r="580" spans="1:50" x14ac:dyDescent="0.3">
      <c r="A580" t="s">
        <v>20</v>
      </c>
      <c r="B580">
        <v>1084</v>
      </c>
      <c r="D580">
        <v>3492</v>
      </c>
      <c r="E580" t="s">
        <v>5770</v>
      </c>
      <c r="F580" t="s">
        <v>313</v>
      </c>
      <c r="G580" t="s">
        <v>5182</v>
      </c>
      <c r="I580" t="s">
        <v>313</v>
      </c>
      <c r="J580" t="s">
        <v>5183</v>
      </c>
      <c r="K580" t="s">
        <v>5771</v>
      </c>
      <c r="L580" t="s">
        <v>313</v>
      </c>
      <c r="M580" t="s">
        <v>5184</v>
      </c>
      <c r="N580" t="s">
        <v>313</v>
      </c>
      <c r="O580" t="s">
        <v>313</v>
      </c>
      <c r="P580" t="s">
        <v>313</v>
      </c>
      <c r="Q580" t="s">
        <v>313</v>
      </c>
      <c r="R580" t="s">
        <v>313</v>
      </c>
      <c r="S580" t="s">
        <v>2025</v>
      </c>
      <c r="T580" t="s">
        <v>313</v>
      </c>
      <c r="U580" t="s">
        <v>313</v>
      </c>
      <c r="V580" t="s">
        <v>5590</v>
      </c>
      <c r="W580" t="s">
        <v>320</v>
      </c>
      <c r="X580" t="s">
        <v>437</v>
      </c>
      <c r="Y580" t="s">
        <v>313</v>
      </c>
      <c r="Z580" s="32"/>
      <c r="AC580">
        <v>40</v>
      </c>
      <c r="AD580" t="s">
        <v>40</v>
      </c>
      <c r="AE580" s="32">
        <v>46122</v>
      </c>
      <c r="AF580" s="62">
        <v>0.36747685185185186</v>
      </c>
      <c r="AG580" t="s">
        <v>313</v>
      </c>
      <c r="AH580" t="s">
        <v>322</v>
      </c>
      <c r="AI580" s="32"/>
      <c r="AJ580" s="62"/>
      <c r="AK580" t="s">
        <v>313</v>
      </c>
      <c r="AL580" t="s">
        <v>313</v>
      </c>
      <c r="AM580" t="s">
        <v>313</v>
      </c>
      <c r="AN580" t="s">
        <v>313</v>
      </c>
      <c r="AO580" t="s">
        <v>20</v>
      </c>
      <c r="AP580" t="s">
        <v>313</v>
      </c>
      <c r="AQ580" t="s">
        <v>313</v>
      </c>
      <c r="AR580" s="32"/>
      <c r="AS580">
        <v>29</v>
      </c>
      <c r="AT580" t="s">
        <v>313</v>
      </c>
      <c r="AU580" t="s">
        <v>313</v>
      </c>
      <c r="AV580" t="s">
        <v>313</v>
      </c>
      <c r="AW580" t="s">
        <v>313</v>
      </c>
      <c r="AX580">
        <v>1</v>
      </c>
    </row>
    <row r="581" spans="1:50" x14ac:dyDescent="0.3">
      <c r="A581" t="s">
        <v>45</v>
      </c>
      <c r="B581">
        <v>1085</v>
      </c>
      <c r="D581">
        <v>3494</v>
      </c>
      <c r="E581" t="s">
        <v>313</v>
      </c>
      <c r="F581" t="s">
        <v>313</v>
      </c>
      <c r="G581" t="s">
        <v>5185</v>
      </c>
      <c r="H581">
        <v>21233195000190</v>
      </c>
      <c r="I581" t="s">
        <v>313</v>
      </c>
      <c r="J581" t="s">
        <v>5186</v>
      </c>
      <c r="K581" t="s">
        <v>5187</v>
      </c>
      <c r="L581" t="s">
        <v>313</v>
      </c>
      <c r="M581" t="s">
        <v>5188</v>
      </c>
      <c r="N581" t="s">
        <v>313</v>
      </c>
      <c r="O581" t="s">
        <v>313</v>
      </c>
      <c r="P581" t="s">
        <v>313</v>
      </c>
      <c r="Q581" t="s">
        <v>5189</v>
      </c>
      <c r="R581" t="s">
        <v>330</v>
      </c>
      <c r="S581" t="s">
        <v>2025</v>
      </c>
      <c r="T581" t="s">
        <v>313</v>
      </c>
      <c r="U581" t="s">
        <v>313</v>
      </c>
      <c r="V581" t="s">
        <v>5574</v>
      </c>
      <c r="W581" t="s">
        <v>320</v>
      </c>
      <c r="X581" t="s">
        <v>321</v>
      </c>
      <c r="Y581" t="s">
        <v>313</v>
      </c>
      <c r="Z581" s="32">
        <v>46142</v>
      </c>
      <c r="AC581">
        <v>13</v>
      </c>
      <c r="AD581" t="s">
        <v>40</v>
      </c>
      <c r="AE581" s="32">
        <v>46122</v>
      </c>
      <c r="AF581" s="62">
        <v>0.36834490740740738</v>
      </c>
      <c r="AG581" t="s">
        <v>313</v>
      </c>
      <c r="AH581" t="s">
        <v>335</v>
      </c>
      <c r="AI581" s="32">
        <v>46135</v>
      </c>
      <c r="AJ581" s="62">
        <v>0.46049768518518519</v>
      </c>
      <c r="AK581" t="s">
        <v>6118</v>
      </c>
      <c r="AL581" t="s">
        <v>313</v>
      </c>
      <c r="AM581" t="s">
        <v>313</v>
      </c>
      <c r="AN581" t="s">
        <v>313</v>
      </c>
      <c r="AO581" t="s">
        <v>45</v>
      </c>
      <c r="AP581" t="s">
        <v>313</v>
      </c>
      <c r="AQ581" t="s">
        <v>313</v>
      </c>
      <c r="AR581" s="32">
        <v>46135</v>
      </c>
      <c r="AS581">
        <v>30</v>
      </c>
      <c r="AT581" t="s">
        <v>313</v>
      </c>
      <c r="AU581" t="s">
        <v>313</v>
      </c>
      <c r="AV581" t="s">
        <v>313</v>
      </c>
      <c r="AW581" t="s">
        <v>313</v>
      </c>
      <c r="AX581">
        <v>1</v>
      </c>
    </row>
    <row r="582" spans="1:50" x14ac:dyDescent="0.3">
      <c r="A582" t="s">
        <v>45</v>
      </c>
      <c r="B582">
        <v>1086</v>
      </c>
      <c r="D582">
        <v>3496</v>
      </c>
      <c r="E582" t="s">
        <v>5772</v>
      </c>
      <c r="F582" t="s">
        <v>313</v>
      </c>
      <c r="G582" t="s">
        <v>6003</v>
      </c>
      <c r="H582">
        <v>3634113000137</v>
      </c>
      <c r="I582" t="s">
        <v>313</v>
      </c>
      <c r="J582" t="s">
        <v>5192</v>
      </c>
      <c r="K582" t="s">
        <v>313</v>
      </c>
      <c r="L582" t="s">
        <v>313</v>
      </c>
      <c r="M582" t="s">
        <v>5193</v>
      </c>
      <c r="N582" t="s">
        <v>313</v>
      </c>
      <c r="O582" t="s">
        <v>313</v>
      </c>
      <c r="P582" t="s">
        <v>313</v>
      </c>
      <c r="Q582" t="s">
        <v>4247</v>
      </c>
      <c r="R582" t="s">
        <v>313</v>
      </c>
      <c r="S582" t="s">
        <v>728</v>
      </c>
      <c r="T582" t="s">
        <v>313</v>
      </c>
      <c r="U582" t="s">
        <v>313</v>
      </c>
      <c r="V582" t="s">
        <v>5194</v>
      </c>
      <c r="W582" t="s">
        <v>320</v>
      </c>
      <c r="X582" t="s">
        <v>347</v>
      </c>
      <c r="Y582" t="s">
        <v>313</v>
      </c>
      <c r="Z582" s="32">
        <v>46122</v>
      </c>
      <c r="AA582">
        <v>6000</v>
      </c>
      <c r="AB582">
        <v>2000</v>
      </c>
      <c r="AC582">
        <v>40</v>
      </c>
      <c r="AD582" t="s">
        <v>40</v>
      </c>
      <c r="AE582" s="32">
        <v>46122</v>
      </c>
      <c r="AF582" s="62">
        <v>0.36944444444444446</v>
      </c>
      <c r="AG582" t="s">
        <v>313</v>
      </c>
      <c r="AH582" t="s">
        <v>322</v>
      </c>
      <c r="AI582" s="32"/>
      <c r="AJ582" s="62"/>
      <c r="AK582" t="s">
        <v>313</v>
      </c>
      <c r="AL582" t="s">
        <v>313</v>
      </c>
      <c r="AM582" t="s">
        <v>313</v>
      </c>
      <c r="AN582" t="s">
        <v>6004</v>
      </c>
      <c r="AO582" t="s">
        <v>45</v>
      </c>
      <c r="AP582" t="s">
        <v>6005</v>
      </c>
      <c r="AQ582" t="s">
        <v>313</v>
      </c>
      <c r="AR582" s="32">
        <v>46155</v>
      </c>
      <c r="AS582">
        <v>30</v>
      </c>
      <c r="AT582" t="s">
        <v>313</v>
      </c>
      <c r="AU582" t="s">
        <v>313</v>
      </c>
      <c r="AV582" t="s">
        <v>313</v>
      </c>
      <c r="AW582" t="s">
        <v>313</v>
      </c>
      <c r="AX582">
        <v>1</v>
      </c>
    </row>
    <row r="583" spans="1:50" x14ac:dyDescent="0.3">
      <c r="A583" t="s">
        <v>40</v>
      </c>
      <c r="B583">
        <v>1087</v>
      </c>
      <c r="D583">
        <v>3495</v>
      </c>
      <c r="E583" t="s">
        <v>313</v>
      </c>
      <c r="F583" t="s">
        <v>313</v>
      </c>
      <c r="G583" t="s">
        <v>5195</v>
      </c>
      <c r="I583" t="s">
        <v>313</v>
      </c>
      <c r="J583" t="s">
        <v>5196</v>
      </c>
      <c r="K583" t="s">
        <v>5773</v>
      </c>
      <c r="L583" t="s">
        <v>313</v>
      </c>
      <c r="M583" t="s">
        <v>5197</v>
      </c>
      <c r="N583" t="s">
        <v>313</v>
      </c>
      <c r="O583" t="s">
        <v>313</v>
      </c>
      <c r="P583" t="s">
        <v>313</v>
      </c>
      <c r="Q583" t="s">
        <v>313</v>
      </c>
      <c r="R583" t="s">
        <v>313</v>
      </c>
      <c r="S583" t="s">
        <v>2025</v>
      </c>
      <c r="T583" t="s">
        <v>313</v>
      </c>
      <c r="U583" t="s">
        <v>313</v>
      </c>
      <c r="V583" t="s">
        <v>5574</v>
      </c>
      <c r="W583" t="s">
        <v>320</v>
      </c>
      <c r="X583" t="s">
        <v>321</v>
      </c>
      <c r="Y583" t="s">
        <v>313</v>
      </c>
      <c r="Z583" s="32">
        <v>46142</v>
      </c>
      <c r="AC583">
        <v>0</v>
      </c>
      <c r="AD583" t="s">
        <v>40</v>
      </c>
      <c r="AE583" s="32">
        <v>46122</v>
      </c>
      <c r="AF583" s="62">
        <v>0.37062499999999998</v>
      </c>
      <c r="AG583" t="s">
        <v>313</v>
      </c>
      <c r="AH583" t="s">
        <v>335</v>
      </c>
      <c r="AI583" s="32">
        <v>46122</v>
      </c>
      <c r="AJ583" s="62">
        <v>0.5893518518518519</v>
      </c>
      <c r="AK583" t="s">
        <v>6115</v>
      </c>
      <c r="AL583" t="s">
        <v>313</v>
      </c>
      <c r="AM583" t="s">
        <v>313</v>
      </c>
      <c r="AN583" t="s">
        <v>313</v>
      </c>
      <c r="AO583" t="s">
        <v>40</v>
      </c>
      <c r="AP583" t="s">
        <v>313</v>
      </c>
      <c r="AQ583" t="s">
        <v>313</v>
      </c>
      <c r="AR583" s="32"/>
      <c r="AS583">
        <v>30</v>
      </c>
      <c r="AT583" t="s">
        <v>313</v>
      </c>
      <c r="AU583" t="s">
        <v>313</v>
      </c>
      <c r="AV583" t="s">
        <v>313</v>
      </c>
      <c r="AW583" t="s">
        <v>313</v>
      </c>
      <c r="AX583">
        <v>1</v>
      </c>
    </row>
    <row r="584" spans="1:50" x14ac:dyDescent="0.3">
      <c r="A584" t="s">
        <v>40</v>
      </c>
      <c r="B584">
        <v>1088</v>
      </c>
      <c r="D584">
        <v>3498</v>
      </c>
      <c r="E584" t="s">
        <v>313</v>
      </c>
      <c r="F584" t="s">
        <v>313</v>
      </c>
      <c r="G584" t="s">
        <v>5198</v>
      </c>
      <c r="I584" t="s">
        <v>313</v>
      </c>
      <c r="J584" t="s">
        <v>5199</v>
      </c>
      <c r="K584" t="s">
        <v>5774</v>
      </c>
      <c r="L584" t="s">
        <v>313</v>
      </c>
      <c r="M584" t="s">
        <v>5200</v>
      </c>
      <c r="N584" t="s">
        <v>313</v>
      </c>
      <c r="O584" t="s">
        <v>313</v>
      </c>
      <c r="P584" t="s">
        <v>313</v>
      </c>
      <c r="Q584" t="s">
        <v>313</v>
      </c>
      <c r="R584" t="s">
        <v>313</v>
      </c>
      <c r="S584" t="s">
        <v>2025</v>
      </c>
      <c r="T584" t="s">
        <v>313</v>
      </c>
      <c r="U584" t="s">
        <v>313</v>
      </c>
      <c r="V584" t="s">
        <v>5574</v>
      </c>
      <c r="W584" t="s">
        <v>320</v>
      </c>
      <c r="X584" t="s">
        <v>321</v>
      </c>
      <c r="Y584" t="s">
        <v>313</v>
      </c>
      <c r="Z584" s="32"/>
      <c r="AC584">
        <v>29</v>
      </c>
      <c r="AD584" t="s">
        <v>40</v>
      </c>
      <c r="AE584" s="32">
        <v>46122</v>
      </c>
      <c r="AF584" s="62">
        <v>0.37111111111111111</v>
      </c>
      <c r="AG584" t="s">
        <v>313</v>
      </c>
      <c r="AH584" t="s">
        <v>335</v>
      </c>
      <c r="AI584" s="32">
        <v>46151</v>
      </c>
      <c r="AJ584" s="62">
        <v>0.36211805555555554</v>
      </c>
      <c r="AK584" t="s">
        <v>6117</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3">
      <c r="A585" t="s">
        <v>20</v>
      </c>
      <c r="B585">
        <v>1089</v>
      </c>
      <c r="D585">
        <v>3509</v>
      </c>
      <c r="E585" t="s">
        <v>313</v>
      </c>
      <c r="F585" t="s">
        <v>313</v>
      </c>
      <c r="G585" t="s">
        <v>5201</v>
      </c>
      <c r="H585">
        <v>3654966000130</v>
      </c>
      <c r="I585" t="s">
        <v>313</v>
      </c>
      <c r="J585" t="s">
        <v>5202</v>
      </c>
      <c r="K585" t="s">
        <v>5775</v>
      </c>
      <c r="L585" t="s">
        <v>313</v>
      </c>
      <c r="M585" t="s">
        <v>5203</v>
      </c>
      <c r="N585" t="s">
        <v>313</v>
      </c>
      <c r="O585" t="s">
        <v>313</v>
      </c>
      <c r="P585" t="s">
        <v>313</v>
      </c>
      <c r="Q585" t="s">
        <v>313</v>
      </c>
      <c r="R585" t="s">
        <v>5204</v>
      </c>
      <c r="S585" t="s">
        <v>728</v>
      </c>
      <c r="T585" t="s">
        <v>313</v>
      </c>
      <c r="U585" t="s">
        <v>313</v>
      </c>
      <c r="V585" t="s">
        <v>5574</v>
      </c>
      <c r="W585" t="s">
        <v>320</v>
      </c>
      <c r="X585" t="s">
        <v>321</v>
      </c>
      <c r="Y585" t="s">
        <v>313</v>
      </c>
      <c r="Z585" s="32"/>
      <c r="AC585">
        <v>0</v>
      </c>
      <c r="AD585" t="s">
        <v>40</v>
      </c>
      <c r="AE585" s="32">
        <v>46122</v>
      </c>
      <c r="AF585" s="62">
        <v>0.37174768518518519</v>
      </c>
      <c r="AG585" t="s">
        <v>313</v>
      </c>
      <c r="AH585" t="s">
        <v>335</v>
      </c>
      <c r="AI585" s="32">
        <v>46122</v>
      </c>
      <c r="AJ585" s="62">
        <v>0.43357638888888889</v>
      </c>
      <c r="AK585" t="s">
        <v>6118</v>
      </c>
      <c r="AL585" t="s">
        <v>5776</v>
      </c>
      <c r="AM585" t="s">
        <v>313</v>
      </c>
      <c r="AN585" t="s">
        <v>313</v>
      </c>
      <c r="AO585" t="s">
        <v>20</v>
      </c>
      <c r="AP585" t="s">
        <v>313</v>
      </c>
      <c r="AQ585" t="s">
        <v>313</v>
      </c>
      <c r="AR585" s="32"/>
      <c r="AS585">
        <v>30</v>
      </c>
      <c r="AT585" t="s">
        <v>313</v>
      </c>
      <c r="AU585" t="s">
        <v>313</v>
      </c>
      <c r="AV585" t="s">
        <v>313</v>
      </c>
      <c r="AW585" t="s">
        <v>313</v>
      </c>
      <c r="AX585">
        <v>1</v>
      </c>
    </row>
    <row r="586" spans="1:50" x14ac:dyDescent="0.3">
      <c r="A586" t="s">
        <v>45</v>
      </c>
      <c r="B586">
        <v>1090</v>
      </c>
      <c r="D586">
        <v>3508</v>
      </c>
      <c r="E586" t="s">
        <v>5206</v>
      </c>
      <c r="F586" t="s">
        <v>313</v>
      </c>
      <c r="G586" t="s">
        <v>5207</v>
      </c>
      <c r="I586" t="s">
        <v>313</v>
      </c>
      <c r="J586" t="s">
        <v>5208</v>
      </c>
      <c r="K586" t="s">
        <v>5777</v>
      </c>
      <c r="L586" t="s">
        <v>313</v>
      </c>
      <c r="M586" t="s">
        <v>5209</v>
      </c>
      <c r="N586" t="s">
        <v>313</v>
      </c>
      <c r="O586" t="s">
        <v>313</v>
      </c>
      <c r="P586" t="s">
        <v>313</v>
      </c>
      <c r="Q586" t="s">
        <v>313</v>
      </c>
      <c r="R586" t="s">
        <v>313</v>
      </c>
      <c r="S586" t="s">
        <v>2025</v>
      </c>
      <c r="T586" t="s">
        <v>313</v>
      </c>
      <c r="U586" t="s">
        <v>313</v>
      </c>
      <c r="V586" t="s">
        <v>5574</v>
      </c>
      <c r="W586" t="s">
        <v>320</v>
      </c>
      <c r="X586" t="s">
        <v>321</v>
      </c>
      <c r="Y586" t="s">
        <v>313</v>
      </c>
      <c r="Z586" s="32">
        <v>46142</v>
      </c>
      <c r="AC586">
        <v>0</v>
      </c>
      <c r="AD586" t="s">
        <v>40</v>
      </c>
      <c r="AE586" s="32">
        <v>46122</v>
      </c>
      <c r="AF586" s="62">
        <v>0.37243055555555554</v>
      </c>
      <c r="AG586" t="s">
        <v>313</v>
      </c>
      <c r="AH586" t="s">
        <v>335</v>
      </c>
      <c r="AI586" s="32">
        <v>46122</v>
      </c>
      <c r="AJ586" s="62">
        <v>0.44673611111111111</v>
      </c>
      <c r="AK586" t="s">
        <v>6118</v>
      </c>
      <c r="AL586" t="s">
        <v>5210</v>
      </c>
      <c r="AM586" t="s">
        <v>313</v>
      </c>
      <c r="AN586" t="s">
        <v>313</v>
      </c>
      <c r="AO586" t="s">
        <v>45</v>
      </c>
      <c r="AP586" t="s">
        <v>313</v>
      </c>
      <c r="AQ586" t="s">
        <v>313</v>
      </c>
      <c r="AR586" s="32"/>
      <c r="AS586">
        <v>30</v>
      </c>
      <c r="AT586" t="s">
        <v>313</v>
      </c>
      <c r="AU586" t="s">
        <v>313</v>
      </c>
      <c r="AV586" t="s">
        <v>313</v>
      </c>
      <c r="AW586" t="s">
        <v>313</v>
      </c>
      <c r="AX586">
        <v>1</v>
      </c>
    </row>
    <row r="587" spans="1:50" x14ac:dyDescent="0.3">
      <c r="A587" t="s">
        <v>20</v>
      </c>
      <c r="B587">
        <v>1091</v>
      </c>
      <c r="D587">
        <v>3507</v>
      </c>
      <c r="E587" t="s">
        <v>5778</v>
      </c>
      <c r="F587" t="s">
        <v>313</v>
      </c>
      <c r="G587" t="s">
        <v>5212</v>
      </c>
      <c r="I587" t="s">
        <v>313</v>
      </c>
      <c r="J587" t="s">
        <v>5213</v>
      </c>
      <c r="K587" t="s">
        <v>5779</v>
      </c>
      <c r="L587" t="s">
        <v>313</v>
      </c>
      <c r="M587" t="s">
        <v>5214</v>
      </c>
      <c r="N587" t="s">
        <v>313</v>
      </c>
      <c r="O587" t="s">
        <v>313</v>
      </c>
      <c r="P587" t="s">
        <v>313</v>
      </c>
      <c r="Q587" t="s">
        <v>313</v>
      </c>
      <c r="R587" t="s">
        <v>313</v>
      </c>
      <c r="S587" t="s">
        <v>2025</v>
      </c>
      <c r="T587" t="s">
        <v>313</v>
      </c>
      <c r="U587" t="s">
        <v>313</v>
      </c>
      <c r="V587" t="s">
        <v>5574</v>
      </c>
      <c r="W587" t="s">
        <v>320</v>
      </c>
      <c r="X587" t="s">
        <v>437</v>
      </c>
      <c r="Y587" t="s">
        <v>313</v>
      </c>
      <c r="Z587" s="32">
        <v>46142</v>
      </c>
      <c r="AC587">
        <v>0</v>
      </c>
      <c r="AD587" t="s">
        <v>40</v>
      </c>
      <c r="AE587" s="32">
        <v>46122</v>
      </c>
      <c r="AF587" s="62">
        <v>0.37309027777777776</v>
      </c>
      <c r="AG587" t="s">
        <v>313</v>
      </c>
      <c r="AH587" t="s">
        <v>335</v>
      </c>
      <c r="AI587" s="32">
        <v>46122</v>
      </c>
      <c r="AJ587" s="62">
        <v>0.43474537037037037</v>
      </c>
      <c r="AK587" t="s">
        <v>6118</v>
      </c>
      <c r="AL587" t="s">
        <v>5780</v>
      </c>
      <c r="AM587" t="s">
        <v>313</v>
      </c>
      <c r="AN587" t="s">
        <v>313</v>
      </c>
      <c r="AO587" t="s">
        <v>20</v>
      </c>
      <c r="AP587" t="s">
        <v>313</v>
      </c>
      <c r="AQ587" t="s">
        <v>313</v>
      </c>
      <c r="AR587" s="32"/>
      <c r="AS587">
        <v>30</v>
      </c>
      <c r="AT587" t="s">
        <v>313</v>
      </c>
      <c r="AU587" t="s">
        <v>313</v>
      </c>
      <c r="AV587" t="s">
        <v>313</v>
      </c>
      <c r="AW587" t="s">
        <v>313</v>
      </c>
      <c r="AX587">
        <v>1</v>
      </c>
    </row>
    <row r="588" spans="1:50" x14ac:dyDescent="0.3">
      <c r="A588" t="s">
        <v>45</v>
      </c>
      <c r="B588">
        <v>1092</v>
      </c>
      <c r="D588">
        <v>3506</v>
      </c>
      <c r="E588" t="s">
        <v>6006</v>
      </c>
      <c r="F588" t="s">
        <v>313</v>
      </c>
      <c r="G588" t="s">
        <v>6007</v>
      </c>
      <c r="H588">
        <v>34731194000117</v>
      </c>
      <c r="I588" t="s">
        <v>313</v>
      </c>
      <c r="J588" t="s">
        <v>5217</v>
      </c>
      <c r="K588" t="s">
        <v>6008</v>
      </c>
      <c r="L588" t="s">
        <v>313</v>
      </c>
      <c r="M588" t="s">
        <v>6009</v>
      </c>
      <c r="N588" t="s">
        <v>313</v>
      </c>
      <c r="O588" t="s">
        <v>313</v>
      </c>
      <c r="P588" t="s">
        <v>313</v>
      </c>
      <c r="Q588" t="s">
        <v>6010</v>
      </c>
      <c r="R588" t="s">
        <v>330</v>
      </c>
      <c r="S588" t="s">
        <v>728</v>
      </c>
      <c r="T588" t="s">
        <v>313</v>
      </c>
      <c r="U588" t="s">
        <v>313</v>
      </c>
      <c r="V588" t="s">
        <v>5590</v>
      </c>
      <c r="W588" t="s">
        <v>320</v>
      </c>
      <c r="X588" t="s">
        <v>397</v>
      </c>
      <c r="Y588" t="s">
        <v>313</v>
      </c>
      <c r="Z588" s="32">
        <v>46203</v>
      </c>
      <c r="AC588">
        <v>39</v>
      </c>
      <c r="AD588" t="s">
        <v>40</v>
      </c>
      <c r="AE588" s="32">
        <v>46122</v>
      </c>
      <c r="AF588" s="62">
        <v>0.37375000000000003</v>
      </c>
      <c r="AG588" t="s">
        <v>313</v>
      </c>
      <c r="AH588" t="s">
        <v>335</v>
      </c>
      <c r="AI588" s="32">
        <v>46161</v>
      </c>
      <c r="AJ588" s="62">
        <v>0.47699074074074072</v>
      </c>
      <c r="AK588" t="s">
        <v>6114</v>
      </c>
      <c r="AL588" t="s">
        <v>313</v>
      </c>
      <c r="AM588" t="s">
        <v>313</v>
      </c>
      <c r="AN588" t="s">
        <v>313</v>
      </c>
      <c r="AO588" t="s">
        <v>45</v>
      </c>
      <c r="AP588" t="s">
        <v>313</v>
      </c>
      <c r="AQ588" t="s">
        <v>313</v>
      </c>
      <c r="AR588" s="32">
        <v>46161</v>
      </c>
      <c r="AS588">
        <v>30</v>
      </c>
      <c r="AT588" t="s">
        <v>313</v>
      </c>
      <c r="AU588" t="s">
        <v>313</v>
      </c>
      <c r="AV588" t="s">
        <v>313</v>
      </c>
      <c r="AW588" t="s">
        <v>313</v>
      </c>
      <c r="AX588">
        <v>1</v>
      </c>
    </row>
    <row r="589" spans="1:50" x14ac:dyDescent="0.3">
      <c r="A589" t="s">
        <v>45</v>
      </c>
      <c r="B589">
        <v>1093</v>
      </c>
      <c r="D589">
        <v>3487</v>
      </c>
      <c r="E589" t="s">
        <v>313</v>
      </c>
      <c r="F589" t="s">
        <v>313</v>
      </c>
      <c r="G589" t="s">
        <v>5220</v>
      </c>
      <c r="H589">
        <v>9313543000133</v>
      </c>
      <c r="I589" t="s">
        <v>313</v>
      </c>
      <c r="J589" t="s">
        <v>5781</v>
      </c>
      <c r="K589" t="s">
        <v>5222</v>
      </c>
      <c r="L589" t="s">
        <v>313</v>
      </c>
      <c r="M589" t="s">
        <v>5223</v>
      </c>
      <c r="N589" t="s">
        <v>313</v>
      </c>
      <c r="O589" t="s">
        <v>313</v>
      </c>
      <c r="P589" t="s">
        <v>313</v>
      </c>
      <c r="Q589" t="s">
        <v>5224</v>
      </c>
      <c r="R589" t="s">
        <v>313</v>
      </c>
      <c r="S589" t="s">
        <v>354</v>
      </c>
      <c r="T589" t="s">
        <v>313</v>
      </c>
      <c r="U589" t="s">
        <v>313</v>
      </c>
      <c r="V589" t="s">
        <v>735</v>
      </c>
      <c r="W589" t="s">
        <v>320</v>
      </c>
      <c r="X589" t="s">
        <v>321</v>
      </c>
      <c r="Y589" t="s">
        <v>313</v>
      </c>
      <c r="Z589" s="32">
        <v>46265</v>
      </c>
      <c r="AC589">
        <v>12</v>
      </c>
      <c r="AD589" t="s">
        <v>40</v>
      </c>
      <c r="AE589" s="32">
        <v>46122</v>
      </c>
      <c r="AF589" s="62">
        <v>0.37526620370370373</v>
      </c>
      <c r="AG589" t="s">
        <v>313</v>
      </c>
      <c r="AH589" t="s">
        <v>335</v>
      </c>
      <c r="AI589" s="32">
        <v>46134</v>
      </c>
      <c r="AJ589" s="62">
        <v>0.71144675925925926</v>
      </c>
      <c r="AK589" t="s">
        <v>398</v>
      </c>
      <c r="AL589" t="s">
        <v>313</v>
      </c>
      <c r="AM589" t="s">
        <v>313</v>
      </c>
      <c r="AN589" t="s">
        <v>313</v>
      </c>
      <c r="AO589" t="s">
        <v>45</v>
      </c>
      <c r="AP589" t="s">
        <v>313</v>
      </c>
      <c r="AQ589" t="s">
        <v>313</v>
      </c>
      <c r="AR589" s="32">
        <v>46134</v>
      </c>
      <c r="AS589">
        <v>30</v>
      </c>
      <c r="AT589" t="s">
        <v>313</v>
      </c>
      <c r="AU589" t="s">
        <v>313</v>
      </c>
      <c r="AV589" t="s">
        <v>313</v>
      </c>
      <c r="AW589" t="s">
        <v>313</v>
      </c>
      <c r="AX589">
        <v>1</v>
      </c>
    </row>
    <row r="590" spans="1:50" x14ac:dyDescent="0.3">
      <c r="A590" t="s">
        <v>40</v>
      </c>
      <c r="B590">
        <v>1094</v>
      </c>
      <c r="D590">
        <v>3499</v>
      </c>
      <c r="E590" t="s">
        <v>313</v>
      </c>
      <c r="F590" t="s">
        <v>313</v>
      </c>
      <c r="G590" t="s">
        <v>5225</v>
      </c>
      <c r="I590" t="s">
        <v>313</v>
      </c>
      <c r="J590" t="s">
        <v>5226</v>
      </c>
      <c r="K590" t="s">
        <v>5782</v>
      </c>
      <c r="L590" t="s">
        <v>313</v>
      </c>
      <c r="M590" t="s">
        <v>5227</v>
      </c>
      <c r="N590" t="s">
        <v>313</v>
      </c>
      <c r="O590" t="s">
        <v>313</v>
      </c>
      <c r="P590" t="s">
        <v>313</v>
      </c>
      <c r="Q590" t="s">
        <v>313</v>
      </c>
      <c r="R590" t="s">
        <v>313</v>
      </c>
      <c r="S590" t="s">
        <v>2025</v>
      </c>
      <c r="T590" t="s">
        <v>313</v>
      </c>
      <c r="U590" t="s">
        <v>313</v>
      </c>
      <c r="V590" t="s">
        <v>5590</v>
      </c>
      <c r="W590" t="s">
        <v>320</v>
      </c>
      <c r="X590" t="s">
        <v>321</v>
      </c>
      <c r="Y590" t="s">
        <v>313</v>
      </c>
      <c r="Z590" s="32">
        <v>46142</v>
      </c>
      <c r="AC590">
        <v>29</v>
      </c>
      <c r="AD590" t="s">
        <v>40</v>
      </c>
      <c r="AE590" s="32">
        <v>46122</v>
      </c>
      <c r="AF590" s="62">
        <v>0.37623842592592593</v>
      </c>
      <c r="AG590" t="s">
        <v>313</v>
      </c>
      <c r="AH590" t="s">
        <v>335</v>
      </c>
      <c r="AI590" s="32">
        <v>46151</v>
      </c>
      <c r="AJ590" s="62">
        <v>0.3626388888888889</v>
      </c>
      <c r="AK590" t="s">
        <v>6122</v>
      </c>
      <c r="AL590" t="s">
        <v>313</v>
      </c>
      <c r="AM590" t="s">
        <v>313</v>
      </c>
      <c r="AN590" t="s">
        <v>313</v>
      </c>
      <c r="AO590" t="s">
        <v>40</v>
      </c>
      <c r="AP590" t="s">
        <v>313</v>
      </c>
      <c r="AQ590" t="s">
        <v>313</v>
      </c>
      <c r="AR590" s="32"/>
      <c r="AS590">
        <v>30</v>
      </c>
      <c r="AT590" t="s">
        <v>313</v>
      </c>
      <c r="AU590" t="s">
        <v>313</v>
      </c>
      <c r="AV590" t="s">
        <v>313</v>
      </c>
      <c r="AW590" t="s">
        <v>313</v>
      </c>
      <c r="AX590">
        <v>1</v>
      </c>
    </row>
    <row r="591" spans="1:50" x14ac:dyDescent="0.3">
      <c r="A591" t="s">
        <v>20</v>
      </c>
      <c r="B591">
        <v>1095</v>
      </c>
      <c r="D591">
        <v>3489</v>
      </c>
      <c r="E591" t="s">
        <v>5783</v>
      </c>
      <c r="F591" t="s">
        <v>313</v>
      </c>
      <c r="G591" t="s">
        <v>5229</v>
      </c>
      <c r="H591">
        <v>18564850000188</v>
      </c>
      <c r="I591" t="s">
        <v>313</v>
      </c>
      <c r="J591" t="s">
        <v>5230</v>
      </c>
      <c r="K591" t="s">
        <v>5231</v>
      </c>
      <c r="L591" t="s">
        <v>313</v>
      </c>
      <c r="M591" t="s">
        <v>5232</v>
      </c>
      <c r="N591" t="s">
        <v>313</v>
      </c>
      <c r="O591" t="s">
        <v>313</v>
      </c>
      <c r="P591" t="s">
        <v>313</v>
      </c>
      <c r="Q591" t="s">
        <v>533</v>
      </c>
      <c r="R591" t="s">
        <v>472</v>
      </c>
      <c r="S591" t="s">
        <v>354</v>
      </c>
      <c r="T591" t="s">
        <v>313</v>
      </c>
      <c r="U591" t="s">
        <v>313</v>
      </c>
      <c r="V591" t="s">
        <v>723</v>
      </c>
      <c r="W591" t="s">
        <v>320</v>
      </c>
      <c r="X591" t="s">
        <v>347</v>
      </c>
      <c r="Y591" t="s">
        <v>313</v>
      </c>
      <c r="Z591" s="32">
        <v>46142</v>
      </c>
      <c r="AA591">
        <v>16960</v>
      </c>
      <c r="AB591">
        <v>1150</v>
      </c>
      <c r="AC591">
        <v>40</v>
      </c>
      <c r="AD591" t="s">
        <v>40</v>
      </c>
      <c r="AE591" s="32">
        <v>46122</v>
      </c>
      <c r="AF591" s="62">
        <v>0.37702546296296297</v>
      </c>
      <c r="AG591" t="s">
        <v>313</v>
      </c>
      <c r="AH591" t="s">
        <v>322</v>
      </c>
      <c r="AI591" s="32"/>
      <c r="AJ591" s="62"/>
      <c r="AK591" t="s">
        <v>313</v>
      </c>
      <c r="AL591" t="s">
        <v>313</v>
      </c>
      <c r="AM591" t="s">
        <v>313</v>
      </c>
      <c r="AN591" t="s">
        <v>5784</v>
      </c>
      <c r="AO591" t="s">
        <v>20</v>
      </c>
      <c r="AP591" t="s">
        <v>5950</v>
      </c>
      <c r="AQ591" t="s">
        <v>6128</v>
      </c>
      <c r="AR591" s="32"/>
      <c r="AS591">
        <v>30</v>
      </c>
      <c r="AT591" t="s">
        <v>313</v>
      </c>
      <c r="AU591" t="s">
        <v>313</v>
      </c>
      <c r="AV591" t="s">
        <v>313</v>
      </c>
      <c r="AW591" t="s">
        <v>313</v>
      </c>
      <c r="AX591">
        <v>1</v>
      </c>
    </row>
    <row r="592" spans="1:50" x14ac:dyDescent="0.3">
      <c r="A592" t="s">
        <v>40</v>
      </c>
      <c r="B592">
        <v>1096</v>
      </c>
      <c r="D592">
        <v>3513</v>
      </c>
      <c r="E592" t="s">
        <v>313</v>
      </c>
      <c r="F592" t="s">
        <v>313</v>
      </c>
      <c r="G592" t="s">
        <v>5234</v>
      </c>
      <c r="I592" t="s">
        <v>313</v>
      </c>
      <c r="J592" t="s">
        <v>5235</v>
      </c>
      <c r="K592" t="s">
        <v>5785</v>
      </c>
      <c r="L592" t="s">
        <v>313</v>
      </c>
      <c r="M592" t="s">
        <v>648</v>
      </c>
      <c r="N592" t="s">
        <v>313</v>
      </c>
      <c r="O592" t="s">
        <v>313</v>
      </c>
      <c r="P592" t="s">
        <v>313</v>
      </c>
      <c r="Q592" t="s">
        <v>313</v>
      </c>
      <c r="R592" t="s">
        <v>313</v>
      </c>
      <c r="S592" t="s">
        <v>313</v>
      </c>
      <c r="T592" t="s">
        <v>313</v>
      </c>
      <c r="U592" t="s">
        <v>313</v>
      </c>
      <c r="V592" t="s">
        <v>313</v>
      </c>
      <c r="W592" t="s">
        <v>320</v>
      </c>
      <c r="X592" t="s">
        <v>347</v>
      </c>
      <c r="Y592" t="s">
        <v>313</v>
      </c>
      <c r="Z592" s="32"/>
      <c r="AA592">
        <v>26350</v>
      </c>
      <c r="AB592">
        <v>3450</v>
      </c>
      <c r="AC592">
        <v>38</v>
      </c>
      <c r="AD592" t="s">
        <v>40</v>
      </c>
      <c r="AE592" s="32">
        <v>46122</v>
      </c>
      <c r="AF592" s="62">
        <v>0.38574074074074072</v>
      </c>
      <c r="AG592" t="s">
        <v>313</v>
      </c>
      <c r="AH592" t="s">
        <v>335</v>
      </c>
      <c r="AI592" s="32">
        <v>46160</v>
      </c>
      <c r="AJ592" s="62">
        <v>0.70920138888888884</v>
      </c>
      <c r="AK592" t="s">
        <v>6115</v>
      </c>
      <c r="AL592" t="s">
        <v>313</v>
      </c>
      <c r="AM592" t="s">
        <v>313</v>
      </c>
      <c r="AN592" t="s">
        <v>313</v>
      </c>
      <c r="AO592" t="s">
        <v>40</v>
      </c>
      <c r="AP592" t="s">
        <v>313</v>
      </c>
      <c r="AQ592" t="s">
        <v>313</v>
      </c>
      <c r="AR592" s="32">
        <v>46132</v>
      </c>
      <c r="AS592">
        <v>30</v>
      </c>
      <c r="AT592" t="s">
        <v>313</v>
      </c>
      <c r="AU592" t="s">
        <v>313</v>
      </c>
      <c r="AV592" t="s">
        <v>313</v>
      </c>
      <c r="AW592" t="s">
        <v>313</v>
      </c>
      <c r="AX592">
        <v>1</v>
      </c>
    </row>
    <row r="593" spans="1:50" x14ac:dyDescent="0.3">
      <c r="A593" t="s">
        <v>45</v>
      </c>
      <c r="B593">
        <v>1097</v>
      </c>
      <c r="D593">
        <v>3514</v>
      </c>
      <c r="E593" t="s">
        <v>313</v>
      </c>
      <c r="F593" t="s">
        <v>5236</v>
      </c>
      <c r="G593" t="s">
        <v>5237</v>
      </c>
      <c r="H593">
        <v>7382350000109</v>
      </c>
      <c r="I593" t="s">
        <v>313</v>
      </c>
      <c r="J593" t="s">
        <v>5236</v>
      </c>
      <c r="K593" t="s">
        <v>1542</v>
      </c>
      <c r="L593" t="s">
        <v>313</v>
      </c>
      <c r="M593" t="s">
        <v>1543</v>
      </c>
      <c r="N593" t="s">
        <v>313</v>
      </c>
      <c r="O593" t="s">
        <v>313</v>
      </c>
      <c r="P593" t="s">
        <v>313</v>
      </c>
      <c r="Q593" t="s">
        <v>631</v>
      </c>
      <c r="R593" t="s">
        <v>330</v>
      </c>
      <c r="S593" t="s">
        <v>345</v>
      </c>
      <c r="T593" t="s">
        <v>313</v>
      </c>
      <c r="U593" t="s">
        <v>313</v>
      </c>
      <c r="V593" t="s">
        <v>313</v>
      </c>
      <c r="W593" t="s">
        <v>320</v>
      </c>
      <c r="X593" t="s">
        <v>437</v>
      </c>
      <c r="Y593" t="s">
        <v>313</v>
      </c>
      <c r="Z593" s="32"/>
      <c r="AC593">
        <v>40</v>
      </c>
      <c r="AD593" t="s">
        <v>45</v>
      </c>
      <c r="AE593" s="32">
        <v>46122</v>
      </c>
      <c r="AF593" s="62">
        <v>0.62817129629629631</v>
      </c>
      <c r="AG593" t="s">
        <v>313</v>
      </c>
      <c r="AH593" t="s">
        <v>322</v>
      </c>
      <c r="AI593" s="32"/>
      <c r="AJ593" s="62"/>
      <c r="AK593" t="s">
        <v>313</v>
      </c>
      <c r="AL593" t="s">
        <v>313</v>
      </c>
      <c r="AM593" t="s">
        <v>313</v>
      </c>
      <c r="AN593" t="s">
        <v>313</v>
      </c>
      <c r="AO593" t="s">
        <v>45</v>
      </c>
      <c r="AP593" t="s">
        <v>313</v>
      </c>
      <c r="AQ593" t="s">
        <v>313</v>
      </c>
      <c r="AR593" s="32">
        <v>46149</v>
      </c>
      <c r="AS593">
        <v>30</v>
      </c>
      <c r="AT593" t="s">
        <v>313</v>
      </c>
      <c r="AU593" t="s">
        <v>313</v>
      </c>
      <c r="AV593" t="s">
        <v>313</v>
      </c>
      <c r="AW593" t="s">
        <v>313</v>
      </c>
      <c r="AX593">
        <v>1</v>
      </c>
    </row>
    <row r="594" spans="1:50" x14ac:dyDescent="0.3">
      <c r="A594" t="s">
        <v>45</v>
      </c>
      <c r="B594">
        <v>1098</v>
      </c>
      <c r="D594">
        <v>3516</v>
      </c>
      <c r="E594" t="s">
        <v>313</v>
      </c>
      <c r="F594" t="s">
        <v>5238</v>
      </c>
      <c r="G594" t="s">
        <v>5239</v>
      </c>
      <c r="H594">
        <v>34355470000190</v>
      </c>
      <c r="I594" t="s">
        <v>313</v>
      </c>
      <c r="J594" t="s">
        <v>5238</v>
      </c>
      <c r="K594" t="s">
        <v>5240</v>
      </c>
      <c r="L594" t="s">
        <v>313</v>
      </c>
      <c r="M594" t="s">
        <v>5241</v>
      </c>
      <c r="N594" t="s">
        <v>313</v>
      </c>
      <c r="O594" t="s">
        <v>313</v>
      </c>
      <c r="P594" t="s">
        <v>313</v>
      </c>
      <c r="Q594" t="s">
        <v>631</v>
      </c>
      <c r="R594" t="s">
        <v>330</v>
      </c>
      <c r="S594" t="s">
        <v>345</v>
      </c>
      <c r="T594" t="s">
        <v>313</v>
      </c>
      <c r="U594" t="s">
        <v>313</v>
      </c>
      <c r="V594" t="s">
        <v>313</v>
      </c>
      <c r="W594" t="s">
        <v>320</v>
      </c>
      <c r="X594" t="s">
        <v>321</v>
      </c>
      <c r="Y594" t="s">
        <v>313</v>
      </c>
      <c r="Z594" s="32"/>
      <c r="AC594">
        <v>0</v>
      </c>
      <c r="AD594" t="s">
        <v>45</v>
      </c>
      <c r="AE594" s="32">
        <v>46122</v>
      </c>
      <c r="AF594" s="62">
        <v>0.65776620370370376</v>
      </c>
      <c r="AG594" t="s">
        <v>313</v>
      </c>
      <c r="AH594" t="s">
        <v>335</v>
      </c>
      <c r="AI594" s="32">
        <v>46122</v>
      </c>
      <c r="AJ594" s="62">
        <v>0.65869212962962964</v>
      </c>
      <c r="AK594" t="s">
        <v>6118</v>
      </c>
      <c r="AL594" t="s">
        <v>313</v>
      </c>
      <c r="AM594" t="s">
        <v>313</v>
      </c>
      <c r="AN594" t="s">
        <v>313</v>
      </c>
      <c r="AO594" t="s">
        <v>45</v>
      </c>
      <c r="AP594" t="s">
        <v>313</v>
      </c>
      <c r="AQ594" t="s">
        <v>313</v>
      </c>
      <c r="AR594" s="32"/>
      <c r="AS594">
        <v>30</v>
      </c>
      <c r="AT594" t="s">
        <v>313</v>
      </c>
      <c r="AU594" t="s">
        <v>313</v>
      </c>
      <c r="AV594" t="s">
        <v>313</v>
      </c>
      <c r="AW594" t="s">
        <v>313</v>
      </c>
      <c r="AX594">
        <v>1</v>
      </c>
    </row>
    <row r="595" spans="1:50" x14ac:dyDescent="0.3">
      <c r="A595" t="s">
        <v>45</v>
      </c>
      <c r="B595">
        <v>1099</v>
      </c>
      <c r="D595">
        <v>3518</v>
      </c>
      <c r="E595" t="s">
        <v>313</v>
      </c>
      <c r="F595" t="s">
        <v>5242</v>
      </c>
      <c r="G595" t="s">
        <v>5243</v>
      </c>
      <c r="H595">
        <v>527682000195</v>
      </c>
      <c r="I595" t="s">
        <v>313</v>
      </c>
      <c r="J595" t="s">
        <v>5242</v>
      </c>
      <c r="K595" t="s">
        <v>5786</v>
      </c>
      <c r="L595" t="s">
        <v>313</v>
      </c>
      <c r="M595" t="s">
        <v>5245</v>
      </c>
      <c r="N595" t="s">
        <v>313</v>
      </c>
      <c r="O595" t="s">
        <v>313</v>
      </c>
      <c r="P595" t="s">
        <v>313</v>
      </c>
      <c r="Q595" t="s">
        <v>5246</v>
      </c>
      <c r="R595" t="s">
        <v>330</v>
      </c>
      <c r="S595" t="s">
        <v>345</v>
      </c>
      <c r="T595" t="s">
        <v>313</v>
      </c>
      <c r="U595" t="s">
        <v>313</v>
      </c>
      <c r="V595" t="s">
        <v>313</v>
      </c>
      <c r="W595" t="s">
        <v>320</v>
      </c>
      <c r="X595" t="s">
        <v>437</v>
      </c>
      <c r="Y595" t="s">
        <v>313</v>
      </c>
      <c r="Z595" s="32"/>
      <c r="AC595">
        <v>27</v>
      </c>
      <c r="AD595" t="s">
        <v>45</v>
      </c>
      <c r="AE595" s="32">
        <v>46122</v>
      </c>
      <c r="AF595" s="62">
        <v>0.71690972222222227</v>
      </c>
      <c r="AG595" t="s">
        <v>313</v>
      </c>
      <c r="AH595" t="s">
        <v>335</v>
      </c>
      <c r="AI595" s="32">
        <v>46149</v>
      </c>
      <c r="AJ595" s="62">
        <v>0.42342592592592593</v>
      </c>
      <c r="AK595" t="s">
        <v>6114</v>
      </c>
      <c r="AL595" t="s">
        <v>313</v>
      </c>
      <c r="AM595" t="s">
        <v>313</v>
      </c>
      <c r="AN595" t="s">
        <v>313</v>
      </c>
      <c r="AO595" t="s">
        <v>45</v>
      </c>
      <c r="AP595" t="s">
        <v>313</v>
      </c>
      <c r="AQ595" t="s">
        <v>313</v>
      </c>
      <c r="AR595" s="32"/>
      <c r="AS595">
        <v>28</v>
      </c>
      <c r="AT595" t="s">
        <v>313</v>
      </c>
      <c r="AU595" t="s">
        <v>313</v>
      </c>
      <c r="AV595" t="s">
        <v>313</v>
      </c>
      <c r="AW595" t="s">
        <v>313</v>
      </c>
      <c r="AX595">
        <v>1</v>
      </c>
    </row>
    <row r="596" spans="1:50" x14ac:dyDescent="0.3">
      <c r="A596" t="s">
        <v>45</v>
      </c>
      <c r="B596">
        <v>1100</v>
      </c>
      <c r="D596">
        <v>3522</v>
      </c>
      <c r="E596" t="s">
        <v>313</v>
      </c>
      <c r="F596" t="s">
        <v>5247</v>
      </c>
      <c r="G596" t="s">
        <v>5248</v>
      </c>
      <c r="H596">
        <v>28516601000170</v>
      </c>
      <c r="I596" t="s">
        <v>313</v>
      </c>
      <c r="J596" t="s">
        <v>5247</v>
      </c>
      <c r="K596" t="s">
        <v>5249</v>
      </c>
      <c r="L596" t="s">
        <v>313</v>
      </c>
      <c r="M596" t="s">
        <v>5250</v>
      </c>
      <c r="N596" t="s">
        <v>313</v>
      </c>
      <c r="O596" t="s">
        <v>313</v>
      </c>
      <c r="P596" t="s">
        <v>313</v>
      </c>
      <c r="Q596" t="s">
        <v>5251</v>
      </c>
      <c r="R596" t="s">
        <v>330</v>
      </c>
      <c r="S596" t="s">
        <v>345</v>
      </c>
      <c r="T596" t="s">
        <v>313</v>
      </c>
      <c r="U596" t="s">
        <v>313</v>
      </c>
      <c r="V596" t="s">
        <v>313</v>
      </c>
      <c r="W596" t="s">
        <v>320</v>
      </c>
      <c r="X596" t="s">
        <v>437</v>
      </c>
      <c r="Y596" t="s">
        <v>313</v>
      </c>
      <c r="Z596" s="32"/>
      <c r="AC596">
        <v>40</v>
      </c>
      <c r="AD596" t="s">
        <v>45</v>
      </c>
      <c r="AE596" s="32">
        <v>46122</v>
      </c>
      <c r="AF596" s="62">
        <v>0.72449074074074071</v>
      </c>
      <c r="AG596" t="s">
        <v>313</v>
      </c>
      <c r="AH596" t="s">
        <v>322</v>
      </c>
      <c r="AI596" s="32"/>
      <c r="AJ596" s="62"/>
      <c r="AK596" t="s">
        <v>313</v>
      </c>
      <c r="AL596" t="s">
        <v>313</v>
      </c>
      <c r="AM596" t="s">
        <v>313</v>
      </c>
      <c r="AN596" t="s">
        <v>313</v>
      </c>
      <c r="AO596" t="s">
        <v>45</v>
      </c>
      <c r="AP596" t="s">
        <v>313</v>
      </c>
      <c r="AQ596" t="s">
        <v>313</v>
      </c>
      <c r="AR596" s="32"/>
      <c r="AS596">
        <v>30</v>
      </c>
      <c r="AT596" t="s">
        <v>313</v>
      </c>
      <c r="AU596" t="s">
        <v>313</v>
      </c>
      <c r="AV596" t="s">
        <v>313</v>
      </c>
      <c r="AW596" t="s">
        <v>313</v>
      </c>
      <c r="AX596">
        <v>1</v>
      </c>
    </row>
    <row r="597" spans="1:50" x14ac:dyDescent="0.3">
      <c r="A597" t="s">
        <v>45</v>
      </c>
      <c r="B597">
        <v>1101</v>
      </c>
      <c r="D597">
        <v>3530</v>
      </c>
      <c r="E597" t="s">
        <v>5787</v>
      </c>
      <c r="F597" t="s">
        <v>5252</v>
      </c>
      <c r="G597" t="s">
        <v>6129</v>
      </c>
      <c r="H597">
        <v>12259254000108</v>
      </c>
      <c r="I597" t="s">
        <v>313</v>
      </c>
      <c r="J597" t="s">
        <v>2655</v>
      </c>
      <c r="K597" t="s">
        <v>5788</v>
      </c>
      <c r="L597" t="s">
        <v>313</v>
      </c>
      <c r="M597" t="s">
        <v>5254</v>
      </c>
      <c r="N597" t="s">
        <v>313</v>
      </c>
      <c r="O597" t="s">
        <v>313</v>
      </c>
      <c r="P597" t="s">
        <v>313</v>
      </c>
      <c r="Q597" t="s">
        <v>631</v>
      </c>
      <c r="R597" t="s">
        <v>330</v>
      </c>
      <c r="S597" t="s">
        <v>345</v>
      </c>
      <c r="T597" t="s">
        <v>313</v>
      </c>
      <c r="U597" t="s">
        <v>313</v>
      </c>
      <c r="V597" t="s">
        <v>313</v>
      </c>
      <c r="W597" t="s">
        <v>320</v>
      </c>
      <c r="X597" t="s">
        <v>333</v>
      </c>
      <c r="Y597" t="s">
        <v>313</v>
      </c>
      <c r="Z597" s="32">
        <v>46234</v>
      </c>
      <c r="AC597">
        <v>37</v>
      </c>
      <c r="AD597" t="s">
        <v>45</v>
      </c>
      <c r="AE597" s="32">
        <v>46125</v>
      </c>
      <c r="AF597" s="62">
        <v>0.52216435185185184</v>
      </c>
      <c r="AG597" t="s">
        <v>313</v>
      </c>
      <c r="AH597" t="s">
        <v>322</v>
      </c>
      <c r="AI597" s="32"/>
      <c r="AJ597" s="62"/>
      <c r="AK597" t="s">
        <v>313</v>
      </c>
      <c r="AL597" t="s">
        <v>313</v>
      </c>
      <c r="AM597" t="s">
        <v>313</v>
      </c>
      <c r="AN597" t="s">
        <v>5975</v>
      </c>
      <c r="AO597" t="s">
        <v>45</v>
      </c>
      <c r="AP597" t="s">
        <v>5784</v>
      </c>
      <c r="AQ597" t="s">
        <v>6124</v>
      </c>
      <c r="AR597" s="32">
        <v>46155</v>
      </c>
      <c r="AS597">
        <v>30</v>
      </c>
      <c r="AT597" t="s">
        <v>313</v>
      </c>
      <c r="AU597" t="s">
        <v>313</v>
      </c>
      <c r="AV597" t="s">
        <v>313</v>
      </c>
      <c r="AW597" t="s">
        <v>313</v>
      </c>
      <c r="AX597">
        <v>1</v>
      </c>
    </row>
    <row r="598" spans="1:50" x14ac:dyDescent="0.3">
      <c r="A598" t="s">
        <v>20</v>
      </c>
      <c r="B598">
        <v>1102</v>
      </c>
      <c r="D598">
        <v>3533</v>
      </c>
      <c r="E598" t="s">
        <v>5976</v>
      </c>
      <c r="F598" t="s">
        <v>5255</v>
      </c>
      <c r="G598" t="s">
        <v>5256</v>
      </c>
      <c r="H598">
        <v>50306471000524</v>
      </c>
      <c r="I598" t="s">
        <v>313</v>
      </c>
      <c r="J598" t="s">
        <v>5255</v>
      </c>
      <c r="K598" t="s">
        <v>5789</v>
      </c>
      <c r="L598" t="s">
        <v>313</v>
      </c>
      <c r="M598" t="s">
        <v>5258</v>
      </c>
      <c r="N598" t="s">
        <v>313</v>
      </c>
      <c r="O598" t="s">
        <v>313</v>
      </c>
      <c r="P598" t="s">
        <v>313</v>
      </c>
      <c r="Q598" t="s">
        <v>1130</v>
      </c>
      <c r="R598" t="s">
        <v>330</v>
      </c>
      <c r="S598" t="s">
        <v>345</v>
      </c>
      <c r="T598" t="s">
        <v>313</v>
      </c>
      <c r="U598" t="s">
        <v>313</v>
      </c>
      <c r="V598" t="s">
        <v>313</v>
      </c>
      <c r="W598" t="s">
        <v>320</v>
      </c>
      <c r="X598" t="s">
        <v>437</v>
      </c>
      <c r="Y598" t="s">
        <v>313</v>
      </c>
      <c r="Z598" s="32"/>
      <c r="AC598">
        <v>37</v>
      </c>
      <c r="AD598" t="s">
        <v>20</v>
      </c>
      <c r="AE598" s="32">
        <v>46125</v>
      </c>
      <c r="AF598" s="62">
        <v>0.63520833333333337</v>
      </c>
      <c r="AG598" t="s">
        <v>313</v>
      </c>
      <c r="AH598" t="s">
        <v>322</v>
      </c>
      <c r="AI598" s="32"/>
      <c r="AJ598" s="62"/>
      <c r="AK598" t="s">
        <v>313</v>
      </c>
      <c r="AL598" t="s">
        <v>313</v>
      </c>
      <c r="AM598" t="s">
        <v>313</v>
      </c>
      <c r="AN598" t="s">
        <v>313</v>
      </c>
      <c r="AO598" t="s">
        <v>313</v>
      </c>
      <c r="AP598" t="s">
        <v>313</v>
      </c>
      <c r="AQ598" t="s">
        <v>313</v>
      </c>
      <c r="AR598" s="32">
        <v>46135</v>
      </c>
      <c r="AS598">
        <v>30</v>
      </c>
      <c r="AT598" t="s">
        <v>313</v>
      </c>
      <c r="AU598" t="s">
        <v>313</v>
      </c>
      <c r="AV598" t="s">
        <v>4580</v>
      </c>
      <c r="AW598" t="s">
        <v>313</v>
      </c>
      <c r="AX598">
        <v>1</v>
      </c>
    </row>
    <row r="599" spans="1:50" x14ac:dyDescent="0.3">
      <c r="A599" t="s">
        <v>45</v>
      </c>
      <c r="B599">
        <v>1103</v>
      </c>
      <c r="D599">
        <v>3534</v>
      </c>
      <c r="E599" t="s">
        <v>5790</v>
      </c>
      <c r="F599" t="s">
        <v>313</v>
      </c>
      <c r="G599" t="s">
        <v>5260</v>
      </c>
      <c r="H599">
        <v>8822792000191</v>
      </c>
      <c r="I599" t="s">
        <v>313</v>
      </c>
      <c r="J599" t="s">
        <v>5261</v>
      </c>
      <c r="K599" t="s">
        <v>5262</v>
      </c>
      <c r="L599" t="s">
        <v>313</v>
      </c>
      <c r="M599" t="s">
        <v>5263</v>
      </c>
      <c r="N599" t="s">
        <v>313</v>
      </c>
      <c r="O599" t="s">
        <v>313</v>
      </c>
      <c r="P599" t="s">
        <v>313</v>
      </c>
      <c r="Q599" t="s">
        <v>631</v>
      </c>
      <c r="R599" t="s">
        <v>330</v>
      </c>
      <c r="S599" t="s">
        <v>354</v>
      </c>
      <c r="T599" t="s">
        <v>313</v>
      </c>
      <c r="U599" t="s">
        <v>313</v>
      </c>
      <c r="V599" t="s">
        <v>5595</v>
      </c>
      <c r="W599" t="s">
        <v>320</v>
      </c>
      <c r="X599" t="s">
        <v>347</v>
      </c>
      <c r="Y599" t="s">
        <v>313</v>
      </c>
      <c r="Z599" s="32">
        <v>46295</v>
      </c>
      <c r="AA599">
        <v>85600</v>
      </c>
      <c r="AB599">
        <v>66847</v>
      </c>
      <c r="AC599">
        <v>29</v>
      </c>
      <c r="AD599" t="s">
        <v>40</v>
      </c>
      <c r="AE599" s="32">
        <v>46126</v>
      </c>
      <c r="AF599" s="62">
        <v>0.41895833333333332</v>
      </c>
      <c r="AG599" t="s">
        <v>313</v>
      </c>
      <c r="AH599" t="s">
        <v>335</v>
      </c>
      <c r="AI599" s="32">
        <v>46155</v>
      </c>
      <c r="AJ599" s="62">
        <v>0.46946759259259258</v>
      </c>
      <c r="AK599" t="s">
        <v>6399</v>
      </c>
      <c r="AL599" t="s">
        <v>313</v>
      </c>
      <c r="AM599" t="s">
        <v>313</v>
      </c>
      <c r="AN599" t="s">
        <v>5975</v>
      </c>
      <c r="AO599" t="s">
        <v>45</v>
      </c>
      <c r="AP599" t="s">
        <v>5977</v>
      </c>
      <c r="AQ599" t="s">
        <v>313</v>
      </c>
      <c r="AR599" s="32">
        <v>46155</v>
      </c>
      <c r="AS599">
        <v>30</v>
      </c>
      <c r="AT599" t="s">
        <v>313</v>
      </c>
      <c r="AU599" t="s">
        <v>5978</v>
      </c>
      <c r="AV599" t="s">
        <v>313</v>
      </c>
      <c r="AW599" t="s">
        <v>313</v>
      </c>
      <c r="AX599">
        <v>1</v>
      </c>
    </row>
    <row r="600" spans="1:50" x14ac:dyDescent="0.3">
      <c r="A600" t="s">
        <v>45</v>
      </c>
      <c r="B600">
        <v>1104</v>
      </c>
      <c r="D600">
        <v>3527</v>
      </c>
      <c r="E600" t="s">
        <v>5264</v>
      </c>
      <c r="F600" t="s">
        <v>313</v>
      </c>
      <c r="G600" t="s">
        <v>5265</v>
      </c>
      <c r="I600" t="s">
        <v>313</v>
      </c>
      <c r="J600" t="s">
        <v>5266</v>
      </c>
      <c r="K600" t="s">
        <v>5791</v>
      </c>
      <c r="L600" t="s">
        <v>313</v>
      </c>
      <c r="M600" t="s">
        <v>5267</v>
      </c>
      <c r="N600" t="s">
        <v>313</v>
      </c>
      <c r="O600" t="s">
        <v>313</v>
      </c>
      <c r="P600" t="s">
        <v>313</v>
      </c>
      <c r="Q600" t="s">
        <v>313</v>
      </c>
      <c r="R600" t="s">
        <v>5268</v>
      </c>
      <c r="S600" t="s">
        <v>728</v>
      </c>
      <c r="T600" t="s">
        <v>313</v>
      </c>
      <c r="U600" t="s">
        <v>313</v>
      </c>
      <c r="V600" t="s">
        <v>5574</v>
      </c>
      <c r="W600" t="s">
        <v>320</v>
      </c>
      <c r="X600" t="s">
        <v>321</v>
      </c>
      <c r="Y600" t="s">
        <v>313</v>
      </c>
      <c r="Z600" s="32">
        <v>46142</v>
      </c>
      <c r="AC600">
        <v>0</v>
      </c>
      <c r="AD600" t="s">
        <v>40</v>
      </c>
      <c r="AE600" s="32">
        <v>46126</v>
      </c>
      <c r="AF600" s="62">
        <v>0.4208101851851852</v>
      </c>
      <c r="AG600" t="s">
        <v>313</v>
      </c>
      <c r="AH600" t="s">
        <v>335</v>
      </c>
      <c r="AI600" s="32">
        <v>46126</v>
      </c>
      <c r="AJ600" s="62">
        <v>0.43841435185185185</v>
      </c>
      <c r="AK600" t="s">
        <v>6118</v>
      </c>
      <c r="AL600" t="s">
        <v>313</v>
      </c>
      <c r="AM600" t="s">
        <v>313</v>
      </c>
      <c r="AN600" t="s">
        <v>313</v>
      </c>
      <c r="AO600" t="s">
        <v>45</v>
      </c>
      <c r="AP600" t="s">
        <v>313</v>
      </c>
      <c r="AQ600" t="s">
        <v>313</v>
      </c>
      <c r="AR600" s="32"/>
      <c r="AS600">
        <v>30</v>
      </c>
      <c r="AT600" t="s">
        <v>313</v>
      </c>
      <c r="AU600" t="s">
        <v>313</v>
      </c>
      <c r="AV600" t="s">
        <v>313</v>
      </c>
      <c r="AW600" t="s">
        <v>313</v>
      </c>
      <c r="AX600">
        <v>1</v>
      </c>
    </row>
    <row r="601" spans="1:50" x14ac:dyDescent="0.3">
      <c r="A601" t="s">
        <v>20</v>
      </c>
      <c r="B601">
        <v>1105</v>
      </c>
      <c r="D601">
        <v>3524</v>
      </c>
      <c r="E601" t="s">
        <v>5792</v>
      </c>
      <c r="F601" t="s">
        <v>313</v>
      </c>
      <c r="G601" t="s">
        <v>5270</v>
      </c>
      <c r="I601" t="s">
        <v>313</v>
      </c>
      <c r="J601" t="s">
        <v>5271</v>
      </c>
      <c r="K601" t="s">
        <v>5793</v>
      </c>
      <c r="L601" t="s">
        <v>313</v>
      </c>
      <c r="M601" t="s">
        <v>5272</v>
      </c>
      <c r="N601" t="s">
        <v>313</v>
      </c>
      <c r="O601" t="s">
        <v>313</v>
      </c>
      <c r="P601" t="s">
        <v>313</v>
      </c>
      <c r="Q601" t="s">
        <v>313</v>
      </c>
      <c r="R601" t="s">
        <v>313</v>
      </c>
      <c r="S601" t="s">
        <v>2025</v>
      </c>
      <c r="T601" t="s">
        <v>313</v>
      </c>
      <c r="U601" t="s">
        <v>313</v>
      </c>
      <c r="V601" t="s">
        <v>5574</v>
      </c>
      <c r="W601" t="s">
        <v>320</v>
      </c>
      <c r="X601" t="s">
        <v>437</v>
      </c>
      <c r="Y601" t="s">
        <v>313</v>
      </c>
      <c r="Z601" s="32">
        <v>46126</v>
      </c>
      <c r="AC601">
        <v>0</v>
      </c>
      <c r="AD601" t="s">
        <v>40</v>
      </c>
      <c r="AE601" s="32">
        <v>46126</v>
      </c>
      <c r="AF601" s="62">
        <v>0.42281249999999998</v>
      </c>
      <c r="AG601" t="s">
        <v>313</v>
      </c>
      <c r="AH601" t="s">
        <v>335</v>
      </c>
      <c r="AI601" s="32">
        <v>46126</v>
      </c>
      <c r="AJ601" s="62">
        <v>0.49921296296296297</v>
      </c>
      <c r="AK601" t="s">
        <v>6118</v>
      </c>
      <c r="AL601" t="s">
        <v>5794</v>
      </c>
      <c r="AM601" t="s">
        <v>313</v>
      </c>
      <c r="AN601" t="s">
        <v>313</v>
      </c>
      <c r="AO601" t="s">
        <v>20</v>
      </c>
      <c r="AP601" t="s">
        <v>313</v>
      </c>
      <c r="AQ601" t="s">
        <v>313</v>
      </c>
      <c r="AR601" s="32"/>
      <c r="AS601">
        <v>30</v>
      </c>
      <c r="AT601" t="s">
        <v>313</v>
      </c>
      <c r="AU601" t="s">
        <v>313</v>
      </c>
      <c r="AV601" t="s">
        <v>313</v>
      </c>
      <c r="AW601" t="s">
        <v>313</v>
      </c>
      <c r="AX601">
        <v>1</v>
      </c>
    </row>
    <row r="602" spans="1:50" x14ac:dyDescent="0.3">
      <c r="A602" t="s">
        <v>20</v>
      </c>
      <c r="B602">
        <v>1106</v>
      </c>
      <c r="D602">
        <v>3525</v>
      </c>
      <c r="E602" t="s">
        <v>313</v>
      </c>
      <c r="F602" t="s">
        <v>313</v>
      </c>
      <c r="G602" t="s">
        <v>5274</v>
      </c>
      <c r="I602" t="s">
        <v>313</v>
      </c>
      <c r="J602" t="s">
        <v>4565</v>
      </c>
      <c r="K602" t="s">
        <v>5795</v>
      </c>
      <c r="L602" t="s">
        <v>313</v>
      </c>
      <c r="M602" t="s">
        <v>5275</v>
      </c>
      <c r="N602" t="s">
        <v>313</v>
      </c>
      <c r="O602" t="s">
        <v>313</v>
      </c>
      <c r="P602" t="s">
        <v>313</v>
      </c>
      <c r="Q602" t="s">
        <v>313</v>
      </c>
      <c r="R602" t="s">
        <v>5276</v>
      </c>
      <c r="S602" t="s">
        <v>728</v>
      </c>
      <c r="T602" t="s">
        <v>313</v>
      </c>
      <c r="U602" t="s">
        <v>313</v>
      </c>
      <c r="V602" t="s">
        <v>5590</v>
      </c>
      <c r="W602" t="s">
        <v>320</v>
      </c>
      <c r="X602" t="s">
        <v>437</v>
      </c>
      <c r="Y602" t="s">
        <v>313</v>
      </c>
      <c r="Z602" s="32">
        <v>46126</v>
      </c>
      <c r="AC602">
        <v>36</v>
      </c>
      <c r="AD602" t="s">
        <v>40</v>
      </c>
      <c r="AE602" s="32">
        <v>46126</v>
      </c>
      <c r="AF602" s="62">
        <v>0.42342592592592593</v>
      </c>
      <c r="AG602" t="s">
        <v>313</v>
      </c>
      <c r="AH602" t="s">
        <v>322</v>
      </c>
      <c r="AI602" s="32"/>
      <c r="AJ602" s="62"/>
      <c r="AK602" t="s">
        <v>313</v>
      </c>
      <c r="AL602" t="s">
        <v>313</v>
      </c>
      <c r="AM602" t="s">
        <v>313</v>
      </c>
      <c r="AN602" t="s">
        <v>313</v>
      </c>
      <c r="AO602" t="s">
        <v>20</v>
      </c>
      <c r="AP602" t="s">
        <v>313</v>
      </c>
      <c r="AQ602" t="s">
        <v>313</v>
      </c>
      <c r="AR602" s="32"/>
      <c r="AS602">
        <v>30</v>
      </c>
      <c r="AT602" t="s">
        <v>313</v>
      </c>
      <c r="AU602" t="s">
        <v>313</v>
      </c>
      <c r="AV602" t="s">
        <v>313</v>
      </c>
      <c r="AW602" t="s">
        <v>313</v>
      </c>
      <c r="AX602">
        <v>1</v>
      </c>
    </row>
    <row r="603" spans="1:50" x14ac:dyDescent="0.3">
      <c r="A603" t="s">
        <v>20</v>
      </c>
      <c r="B603">
        <v>1107</v>
      </c>
      <c r="D603">
        <v>3526</v>
      </c>
      <c r="E603" t="s">
        <v>313</v>
      </c>
      <c r="F603" t="s">
        <v>313</v>
      </c>
      <c r="G603" t="s">
        <v>5277</v>
      </c>
      <c r="H603">
        <v>52975803000165</v>
      </c>
      <c r="I603" t="s">
        <v>313</v>
      </c>
      <c r="J603" t="s">
        <v>5278</v>
      </c>
      <c r="K603" t="s">
        <v>5796</v>
      </c>
      <c r="L603" t="s">
        <v>313</v>
      </c>
      <c r="M603" t="s">
        <v>5279</v>
      </c>
      <c r="N603" t="s">
        <v>313</v>
      </c>
      <c r="O603" t="s">
        <v>313</v>
      </c>
      <c r="P603" t="s">
        <v>313</v>
      </c>
      <c r="Q603" t="s">
        <v>5280</v>
      </c>
      <c r="R603" t="s">
        <v>5281</v>
      </c>
      <c r="S603" t="s">
        <v>2025</v>
      </c>
      <c r="T603" t="s">
        <v>313</v>
      </c>
      <c r="U603" t="s">
        <v>313</v>
      </c>
      <c r="V603" t="s">
        <v>5574</v>
      </c>
      <c r="W603" t="s">
        <v>320</v>
      </c>
      <c r="X603" t="s">
        <v>321</v>
      </c>
      <c r="Y603" t="s">
        <v>313</v>
      </c>
      <c r="Z603" s="32">
        <v>46126</v>
      </c>
      <c r="AC603">
        <v>25</v>
      </c>
      <c r="AD603" t="s">
        <v>40</v>
      </c>
      <c r="AE603" s="32">
        <v>46126</v>
      </c>
      <c r="AF603" s="62">
        <v>0.42473379629629632</v>
      </c>
      <c r="AG603" t="s">
        <v>313</v>
      </c>
      <c r="AH603" t="s">
        <v>335</v>
      </c>
      <c r="AI603" s="32">
        <v>46151</v>
      </c>
      <c r="AJ603" s="62">
        <v>0.3631712962962963</v>
      </c>
      <c r="AK603" t="s">
        <v>6117</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3">
      <c r="A604" t="s">
        <v>20</v>
      </c>
      <c r="B604">
        <v>1113</v>
      </c>
      <c r="D604">
        <v>3542</v>
      </c>
      <c r="E604" t="s">
        <v>313</v>
      </c>
      <c r="F604" t="s">
        <v>5282</v>
      </c>
      <c r="G604" t="s">
        <v>5283</v>
      </c>
      <c r="H604">
        <v>38116840000197</v>
      </c>
      <c r="I604" t="s">
        <v>313</v>
      </c>
      <c r="J604" t="s">
        <v>5282</v>
      </c>
      <c r="K604" t="s">
        <v>5284</v>
      </c>
      <c r="L604" t="s">
        <v>313</v>
      </c>
      <c r="M604" t="s">
        <v>5285</v>
      </c>
      <c r="N604" t="s">
        <v>313</v>
      </c>
      <c r="O604" t="s">
        <v>313</v>
      </c>
      <c r="P604" t="s">
        <v>313</v>
      </c>
      <c r="Q604" t="s">
        <v>3748</v>
      </c>
      <c r="R604" t="s">
        <v>642</v>
      </c>
      <c r="S604" t="s">
        <v>345</v>
      </c>
      <c r="T604" t="s">
        <v>313</v>
      </c>
      <c r="U604" t="s">
        <v>313</v>
      </c>
      <c r="V604" t="s">
        <v>313</v>
      </c>
      <c r="W604" t="s">
        <v>320</v>
      </c>
      <c r="X604" t="s">
        <v>397</v>
      </c>
      <c r="Y604" t="s">
        <v>313</v>
      </c>
      <c r="Z604" s="32"/>
      <c r="AA604">
        <v>13509779</v>
      </c>
      <c r="AB604">
        <v>899628</v>
      </c>
      <c r="AC604">
        <v>16</v>
      </c>
      <c r="AD604" t="s">
        <v>20</v>
      </c>
      <c r="AE604" s="32">
        <v>46126</v>
      </c>
      <c r="AF604" s="62">
        <v>0.69707175925925924</v>
      </c>
      <c r="AG604" t="s">
        <v>313</v>
      </c>
      <c r="AH604" t="s">
        <v>335</v>
      </c>
      <c r="AI604" s="32">
        <v>46142</v>
      </c>
      <c r="AJ604" s="62">
        <v>0.65484953703703708</v>
      </c>
      <c r="AK604" t="s">
        <v>474</v>
      </c>
      <c r="AL604" t="s">
        <v>6011</v>
      </c>
      <c r="AM604" t="s">
        <v>313</v>
      </c>
      <c r="AN604" t="s">
        <v>5127</v>
      </c>
      <c r="AO604" t="s">
        <v>313</v>
      </c>
      <c r="AP604" t="s">
        <v>5129</v>
      </c>
      <c r="AQ604" t="s">
        <v>313</v>
      </c>
      <c r="AR604" s="32"/>
      <c r="AS604">
        <v>50</v>
      </c>
      <c r="AT604" t="s">
        <v>313</v>
      </c>
      <c r="AU604" t="s">
        <v>313</v>
      </c>
      <c r="AV604" t="s">
        <v>313</v>
      </c>
      <c r="AW604" t="s">
        <v>313</v>
      </c>
      <c r="AX604">
        <v>1</v>
      </c>
    </row>
    <row r="605" spans="1:50" x14ac:dyDescent="0.3">
      <c r="A605" t="s">
        <v>20</v>
      </c>
      <c r="B605">
        <v>1114</v>
      </c>
      <c r="D605">
        <v>3544</v>
      </c>
      <c r="E605" t="s">
        <v>313</v>
      </c>
      <c r="F605" t="s">
        <v>313</v>
      </c>
      <c r="G605" t="s">
        <v>5286</v>
      </c>
      <c r="H605">
        <v>38116840000197</v>
      </c>
      <c r="I605" t="s">
        <v>313</v>
      </c>
      <c r="J605" t="s">
        <v>5287</v>
      </c>
      <c r="K605" t="s">
        <v>5797</v>
      </c>
      <c r="L605" t="s">
        <v>313</v>
      </c>
      <c r="M605" t="s">
        <v>5285</v>
      </c>
      <c r="N605" t="s">
        <v>313</v>
      </c>
      <c r="O605" t="s">
        <v>313</v>
      </c>
      <c r="P605" t="s">
        <v>313</v>
      </c>
      <c r="Q605" t="s">
        <v>3748</v>
      </c>
      <c r="R605" t="s">
        <v>642</v>
      </c>
      <c r="S605" t="s">
        <v>313</v>
      </c>
      <c r="T605" t="s">
        <v>313</v>
      </c>
      <c r="U605" t="s">
        <v>313</v>
      </c>
      <c r="V605" t="s">
        <v>313</v>
      </c>
      <c r="W605" t="s">
        <v>320</v>
      </c>
      <c r="X605" t="s">
        <v>347</v>
      </c>
      <c r="Y605" t="s">
        <v>313</v>
      </c>
      <c r="Z605" s="32"/>
      <c r="AC605">
        <v>16</v>
      </c>
      <c r="AD605" t="s">
        <v>20</v>
      </c>
      <c r="AE605" s="32">
        <v>46126</v>
      </c>
      <c r="AF605" s="62">
        <v>0.69881944444444444</v>
      </c>
      <c r="AG605" t="s">
        <v>313</v>
      </c>
      <c r="AH605" t="s">
        <v>335</v>
      </c>
      <c r="AI605" s="32">
        <v>46142</v>
      </c>
      <c r="AJ605" s="62">
        <v>0.65424768518518517</v>
      </c>
      <c r="AK605" t="s">
        <v>474</v>
      </c>
      <c r="AL605" t="s">
        <v>6011</v>
      </c>
      <c r="AM605" t="s">
        <v>313</v>
      </c>
      <c r="AN605" t="s">
        <v>5127</v>
      </c>
      <c r="AO605" t="s">
        <v>313</v>
      </c>
      <c r="AP605" t="s">
        <v>5127</v>
      </c>
      <c r="AQ605" t="s">
        <v>313</v>
      </c>
      <c r="AR605" s="32"/>
      <c r="AS605">
        <v>50</v>
      </c>
      <c r="AT605" t="s">
        <v>313</v>
      </c>
      <c r="AU605" t="s">
        <v>313</v>
      </c>
      <c r="AV605" t="s">
        <v>313</v>
      </c>
      <c r="AW605" t="s">
        <v>313</v>
      </c>
      <c r="AX605">
        <v>1</v>
      </c>
    </row>
    <row r="606" spans="1:50" x14ac:dyDescent="0.3">
      <c r="A606" t="s">
        <v>45</v>
      </c>
      <c r="B606">
        <v>1116</v>
      </c>
      <c r="D606">
        <v>3545</v>
      </c>
      <c r="E606" t="s">
        <v>6012</v>
      </c>
      <c r="F606" t="s">
        <v>313</v>
      </c>
      <c r="G606" t="s">
        <v>5798</v>
      </c>
      <c r="I606" t="s">
        <v>313</v>
      </c>
      <c r="J606" t="s">
        <v>5799</v>
      </c>
      <c r="K606" t="s">
        <v>5800</v>
      </c>
      <c r="L606" t="s">
        <v>313</v>
      </c>
      <c r="M606" t="s">
        <v>5801</v>
      </c>
      <c r="N606" t="s">
        <v>313</v>
      </c>
      <c r="O606" t="s">
        <v>313</v>
      </c>
      <c r="P606" t="s">
        <v>313</v>
      </c>
      <c r="Q606" t="s">
        <v>313</v>
      </c>
      <c r="R606" t="s">
        <v>5802</v>
      </c>
      <c r="S606" t="s">
        <v>728</v>
      </c>
      <c r="T606" t="s">
        <v>313</v>
      </c>
      <c r="U606" t="s">
        <v>313</v>
      </c>
      <c r="V606" t="s">
        <v>5590</v>
      </c>
      <c r="W606" t="s">
        <v>320</v>
      </c>
      <c r="X606" t="s">
        <v>321</v>
      </c>
      <c r="Y606" t="s">
        <v>313</v>
      </c>
      <c r="Z606" s="32">
        <v>46127</v>
      </c>
      <c r="AC606">
        <v>24</v>
      </c>
      <c r="AD606" t="s">
        <v>40</v>
      </c>
      <c r="AE606" s="32">
        <v>46127</v>
      </c>
      <c r="AF606" s="62">
        <v>0.51923611111111112</v>
      </c>
      <c r="AG606" t="s">
        <v>313</v>
      </c>
      <c r="AH606" t="s">
        <v>335</v>
      </c>
      <c r="AI606" s="32">
        <v>46151</v>
      </c>
      <c r="AJ606" s="62">
        <v>0.35395833333333332</v>
      </c>
      <c r="AK606" t="s">
        <v>6117</v>
      </c>
      <c r="AL606" t="s">
        <v>313</v>
      </c>
      <c r="AM606" t="s">
        <v>313</v>
      </c>
      <c r="AN606" t="s">
        <v>313</v>
      </c>
      <c r="AO606" t="s">
        <v>45</v>
      </c>
      <c r="AP606" t="s">
        <v>313</v>
      </c>
      <c r="AQ606" t="s">
        <v>313</v>
      </c>
      <c r="AR606" s="32">
        <v>46140</v>
      </c>
      <c r="AS606">
        <v>30</v>
      </c>
      <c r="AT606" t="s">
        <v>313</v>
      </c>
      <c r="AU606" t="s">
        <v>313</v>
      </c>
      <c r="AV606" t="s">
        <v>313</v>
      </c>
      <c r="AW606" t="s">
        <v>313</v>
      </c>
      <c r="AX606">
        <v>1</v>
      </c>
    </row>
    <row r="607" spans="1:50" x14ac:dyDescent="0.3">
      <c r="A607" t="s">
        <v>20</v>
      </c>
      <c r="B607">
        <v>1117</v>
      </c>
      <c r="D607">
        <v>3546</v>
      </c>
      <c r="E607" t="s">
        <v>6546</v>
      </c>
      <c r="F607" t="s">
        <v>313</v>
      </c>
      <c r="G607" t="s">
        <v>5803</v>
      </c>
      <c r="I607" t="s">
        <v>313</v>
      </c>
      <c r="J607" t="s">
        <v>5804</v>
      </c>
      <c r="K607" t="s">
        <v>5805</v>
      </c>
      <c r="L607" t="s">
        <v>313</v>
      </c>
      <c r="M607" t="s">
        <v>5806</v>
      </c>
      <c r="N607" t="s">
        <v>313</v>
      </c>
      <c r="O607" t="s">
        <v>313</v>
      </c>
      <c r="P607" t="s">
        <v>313</v>
      </c>
      <c r="Q607" t="s">
        <v>313</v>
      </c>
      <c r="R607" t="s">
        <v>5807</v>
      </c>
      <c r="S607" t="s">
        <v>728</v>
      </c>
      <c r="T607" t="s">
        <v>313</v>
      </c>
      <c r="U607" t="s">
        <v>313</v>
      </c>
      <c r="V607" t="s">
        <v>5590</v>
      </c>
      <c r="W607" t="s">
        <v>320</v>
      </c>
      <c r="X607" t="s">
        <v>437</v>
      </c>
      <c r="Y607" t="s">
        <v>313</v>
      </c>
      <c r="Z607" s="32">
        <v>46142</v>
      </c>
      <c r="AC607">
        <v>33</v>
      </c>
      <c r="AD607" t="s">
        <v>40</v>
      </c>
      <c r="AE607" s="32">
        <v>46127</v>
      </c>
      <c r="AF607" s="62">
        <v>0.51980324074074069</v>
      </c>
      <c r="AG607" t="s">
        <v>313</v>
      </c>
      <c r="AH607" t="s">
        <v>335</v>
      </c>
      <c r="AI607" s="32">
        <v>46160</v>
      </c>
      <c r="AJ607" s="62">
        <v>0.6277314814814815</v>
      </c>
      <c r="AK607" t="s">
        <v>6122</v>
      </c>
      <c r="AL607" t="s">
        <v>6547</v>
      </c>
      <c r="AM607" t="s">
        <v>313</v>
      </c>
      <c r="AN607" t="s">
        <v>313</v>
      </c>
      <c r="AO607" t="s">
        <v>20</v>
      </c>
      <c r="AP607" t="s">
        <v>313</v>
      </c>
      <c r="AQ607" t="s">
        <v>313</v>
      </c>
      <c r="AR607" s="32">
        <v>46160</v>
      </c>
      <c r="AS607">
        <v>30</v>
      </c>
      <c r="AT607" t="s">
        <v>313</v>
      </c>
      <c r="AU607" t="s">
        <v>313</v>
      </c>
      <c r="AV607" t="s">
        <v>313</v>
      </c>
      <c r="AW607" t="s">
        <v>313</v>
      </c>
      <c r="AX607">
        <v>1</v>
      </c>
    </row>
    <row r="608" spans="1:50" x14ac:dyDescent="0.3">
      <c r="A608" t="s">
        <v>20</v>
      </c>
      <c r="B608">
        <v>1120</v>
      </c>
      <c r="D608">
        <v>3556</v>
      </c>
      <c r="E608" t="s">
        <v>5808</v>
      </c>
      <c r="F608" t="s">
        <v>5809</v>
      </c>
      <c r="G608" t="s">
        <v>5810</v>
      </c>
      <c r="H608">
        <v>76639285000339</v>
      </c>
      <c r="I608" t="s">
        <v>313</v>
      </c>
      <c r="J608" t="s">
        <v>5809</v>
      </c>
      <c r="K608" t="s">
        <v>5811</v>
      </c>
      <c r="L608" t="s">
        <v>313</v>
      </c>
      <c r="M608" t="s">
        <v>5812</v>
      </c>
      <c r="N608" t="s">
        <v>313</v>
      </c>
      <c r="O608" t="s">
        <v>313</v>
      </c>
      <c r="P608" t="s">
        <v>313</v>
      </c>
      <c r="Q608" t="s">
        <v>1231</v>
      </c>
      <c r="R608" t="s">
        <v>1232</v>
      </c>
      <c r="S608" t="s">
        <v>345</v>
      </c>
      <c r="T608" t="s">
        <v>313</v>
      </c>
      <c r="U608" t="s">
        <v>313</v>
      </c>
      <c r="V608" t="s">
        <v>313</v>
      </c>
      <c r="W608" t="s">
        <v>320</v>
      </c>
      <c r="X608" t="s">
        <v>437</v>
      </c>
      <c r="Y608" t="s">
        <v>313</v>
      </c>
      <c r="Z608" s="32"/>
      <c r="AC608">
        <v>33</v>
      </c>
      <c r="AD608" t="s">
        <v>20</v>
      </c>
      <c r="AE608" s="32">
        <v>46129</v>
      </c>
      <c r="AF608" s="62">
        <v>0.61236111111111113</v>
      </c>
      <c r="AG608" t="s">
        <v>313</v>
      </c>
      <c r="AH608" t="s">
        <v>322</v>
      </c>
      <c r="AI608" s="32"/>
      <c r="AJ608" s="62"/>
      <c r="AK608" t="s">
        <v>313</v>
      </c>
      <c r="AL608" t="s">
        <v>313</v>
      </c>
      <c r="AM608" t="s">
        <v>313</v>
      </c>
      <c r="AN608" t="s">
        <v>313</v>
      </c>
      <c r="AO608" t="s">
        <v>313</v>
      </c>
      <c r="AP608" t="s">
        <v>313</v>
      </c>
      <c r="AQ608" t="s">
        <v>313</v>
      </c>
      <c r="AR608" s="32"/>
      <c r="AS608">
        <v>30</v>
      </c>
      <c r="AT608" t="s">
        <v>313</v>
      </c>
      <c r="AU608" t="s">
        <v>313</v>
      </c>
      <c r="AV608" t="s">
        <v>313</v>
      </c>
      <c r="AW608" t="s">
        <v>313</v>
      </c>
      <c r="AX608">
        <v>1</v>
      </c>
    </row>
    <row r="609" spans="1:50" x14ac:dyDescent="0.3">
      <c r="A609" t="s">
        <v>20</v>
      </c>
      <c r="B609">
        <v>1121</v>
      </c>
      <c r="D609">
        <v>3558</v>
      </c>
      <c r="E609" t="s">
        <v>5979</v>
      </c>
      <c r="F609" t="s">
        <v>5813</v>
      </c>
      <c r="G609" t="s">
        <v>5814</v>
      </c>
      <c r="H609">
        <v>74200403001605</v>
      </c>
      <c r="I609" t="s">
        <v>313</v>
      </c>
      <c r="J609" t="s">
        <v>5813</v>
      </c>
      <c r="K609" t="s">
        <v>5815</v>
      </c>
      <c r="L609" t="s">
        <v>313</v>
      </c>
      <c r="M609" t="s">
        <v>5816</v>
      </c>
      <c r="N609" t="s">
        <v>313</v>
      </c>
      <c r="O609" t="s">
        <v>313</v>
      </c>
      <c r="P609" t="s">
        <v>313</v>
      </c>
      <c r="Q609" t="s">
        <v>5817</v>
      </c>
      <c r="R609" t="s">
        <v>5818</v>
      </c>
      <c r="S609" t="s">
        <v>345</v>
      </c>
      <c r="T609" t="s">
        <v>313</v>
      </c>
      <c r="U609" t="s">
        <v>313</v>
      </c>
      <c r="V609" t="s">
        <v>313</v>
      </c>
      <c r="W609" t="s">
        <v>320</v>
      </c>
      <c r="X609" t="s">
        <v>437</v>
      </c>
      <c r="Y609" t="s">
        <v>313</v>
      </c>
      <c r="Z609" s="32"/>
      <c r="AC609">
        <v>33</v>
      </c>
      <c r="AD609" t="s">
        <v>20</v>
      </c>
      <c r="AE609" s="32">
        <v>46129</v>
      </c>
      <c r="AF609" s="62">
        <v>0.61905092592592592</v>
      </c>
      <c r="AG609" t="s">
        <v>313</v>
      </c>
      <c r="AH609" t="s">
        <v>322</v>
      </c>
      <c r="AI609" s="32"/>
      <c r="AJ609" s="62"/>
      <c r="AK609" t="s">
        <v>313</v>
      </c>
      <c r="AL609" t="s">
        <v>313</v>
      </c>
      <c r="AM609" t="s">
        <v>313</v>
      </c>
      <c r="AN609" t="s">
        <v>313</v>
      </c>
      <c r="AO609" t="s">
        <v>313</v>
      </c>
      <c r="AP609" t="s">
        <v>313</v>
      </c>
      <c r="AQ609" t="s">
        <v>313</v>
      </c>
      <c r="AR609" s="32">
        <v>46135</v>
      </c>
      <c r="AS609">
        <v>30</v>
      </c>
      <c r="AT609" t="s">
        <v>313</v>
      </c>
      <c r="AU609" t="s">
        <v>313</v>
      </c>
      <c r="AV609" t="s">
        <v>313</v>
      </c>
      <c r="AW609" t="s">
        <v>313</v>
      </c>
      <c r="AX609">
        <v>1</v>
      </c>
    </row>
    <row r="610" spans="1:50" x14ac:dyDescent="0.3">
      <c r="A610" t="s">
        <v>20</v>
      </c>
      <c r="B610">
        <v>1122</v>
      </c>
      <c r="D610">
        <v>3560</v>
      </c>
      <c r="E610" t="s">
        <v>313</v>
      </c>
      <c r="F610" t="s">
        <v>5819</v>
      </c>
      <c r="G610" t="s">
        <v>5820</v>
      </c>
      <c r="H610">
        <v>23797376005567</v>
      </c>
      <c r="I610" t="s">
        <v>313</v>
      </c>
      <c r="J610" t="s">
        <v>5819</v>
      </c>
      <c r="K610" t="s">
        <v>5821</v>
      </c>
      <c r="L610" t="s">
        <v>313</v>
      </c>
      <c r="M610" t="s">
        <v>5822</v>
      </c>
      <c r="N610" t="s">
        <v>313</v>
      </c>
      <c r="O610" t="s">
        <v>313</v>
      </c>
      <c r="P610" t="s">
        <v>313</v>
      </c>
      <c r="Q610" t="s">
        <v>5823</v>
      </c>
      <c r="R610" t="s">
        <v>388</v>
      </c>
      <c r="S610" t="s">
        <v>345</v>
      </c>
      <c r="T610" t="s">
        <v>313</v>
      </c>
      <c r="U610" t="s">
        <v>313</v>
      </c>
      <c r="V610" t="s">
        <v>313</v>
      </c>
      <c r="W610" t="s">
        <v>320</v>
      </c>
      <c r="X610" t="s">
        <v>437</v>
      </c>
      <c r="Y610" t="s">
        <v>313</v>
      </c>
      <c r="Z610" s="32"/>
      <c r="AC610">
        <v>33</v>
      </c>
      <c r="AD610" t="s">
        <v>20</v>
      </c>
      <c r="AE610" s="32">
        <v>46129</v>
      </c>
      <c r="AF610" s="62">
        <v>0.65067129629629628</v>
      </c>
      <c r="AG610" t="s">
        <v>313</v>
      </c>
      <c r="AH610" t="s">
        <v>322</v>
      </c>
      <c r="AI610" s="32"/>
      <c r="AJ610" s="62"/>
      <c r="AK610" t="s">
        <v>313</v>
      </c>
      <c r="AL610" t="s">
        <v>313</v>
      </c>
      <c r="AM610" t="s">
        <v>313</v>
      </c>
      <c r="AN610" t="s">
        <v>313</v>
      </c>
      <c r="AO610" t="s">
        <v>313</v>
      </c>
      <c r="AP610" t="s">
        <v>313</v>
      </c>
      <c r="AQ610" t="s">
        <v>313</v>
      </c>
      <c r="AR610" s="32">
        <v>46148</v>
      </c>
      <c r="AS610">
        <v>30</v>
      </c>
      <c r="AT610" t="s">
        <v>313</v>
      </c>
      <c r="AU610" t="s">
        <v>313</v>
      </c>
      <c r="AV610" t="s">
        <v>313</v>
      </c>
      <c r="AW610" t="s">
        <v>313</v>
      </c>
      <c r="AX610">
        <v>1</v>
      </c>
    </row>
    <row r="611" spans="1:50" x14ac:dyDescent="0.3">
      <c r="A611" t="s">
        <v>20</v>
      </c>
      <c r="B611">
        <v>1123</v>
      </c>
      <c r="D611">
        <v>3562</v>
      </c>
      <c r="E611" t="s">
        <v>313</v>
      </c>
      <c r="F611" t="s">
        <v>5824</v>
      </c>
      <c r="G611" t="s">
        <v>5825</v>
      </c>
      <c r="H611">
        <v>5953543000147</v>
      </c>
      <c r="I611" t="s">
        <v>313</v>
      </c>
      <c r="J611" t="s">
        <v>5824</v>
      </c>
      <c r="K611" t="s">
        <v>5826</v>
      </c>
      <c r="L611" t="s">
        <v>313</v>
      </c>
      <c r="M611" t="s">
        <v>5827</v>
      </c>
      <c r="N611" t="s">
        <v>313</v>
      </c>
      <c r="O611" t="s">
        <v>313</v>
      </c>
      <c r="P611" t="s">
        <v>313</v>
      </c>
      <c r="Q611" t="s">
        <v>387</v>
      </c>
      <c r="R611" t="s">
        <v>388</v>
      </c>
      <c r="S611" t="s">
        <v>345</v>
      </c>
      <c r="T611" t="s">
        <v>313</v>
      </c>
      <c r="U611" t="s">
        <v>313</v>
      </c>
      <c r="V611" t="s">
        <v>313</v>
      </c>
      <c r="W611" t="s">
        <v>320</v>
      </c>
      <c r="X611" t="s">
        <v>437</v>
      </c>
      <c r="Y611" t="s">
        <v>313</v>
      </c>
      <c r="Z611" s="32"/>
      <c r="AC611">
        <v>33</v>
      </c>
      <c r="AD611" t="s">
        <v>20</v>
      </c>
      <c r="AE611" s="32">
        <v>46129</v>
      </c>
      <c r="AF611" s="62">
        <v>0.70030092592592597</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3">
      <c r="A612" t="s">
        <v>45</v>
      </c>
      <c r="B612">
        <v>1126</v>
      </c>
      <c r="D612">
        <v>3553</v>
      </c>
      <c r="E612" t="s">
        <v>5980</v>
      </c>
      <c r="F612" t="s">
        <v>313</v>
      </c>
      <c r="G612" t="s">
        <v>5828</v>
      </c>
      <c r="I612" t="s">
        <v>313</v>
      </c>
      <c r="J612" t="s">
        <v>5829</v>
      </c>
      <c r="K612" t="s">
        <v>5830</v>
      </c>
      <c r="L612" t="s">
        <v>313</v>
      </c>
      <c r="M612" t="s">
        <v>5831</v>
      </c>
      <c r="N612" t="s">
        <v>313</v>
      </c>
      <c r="O612" t="s">
        <v>313</v>
      </c>
      <c r="P612" t="s">
        <v>313</v>
      </c>
      <c r="Q612" t="s">
        <v>313</v>
      </c>
      <c r="R612" t="s">
        <v>5807</v>
      </c>
      <c r="S612" t="s">
        <v>728</v>
      </c>
      <c r="T612" t="s">
        <v>313</v>
      </c>
      <c r="U612" t="s">
        <v>313</v>
      </c>
      <c r="V612" t="s">
        <v>5574</v>
      </c>
      <c r="W612" t="s">
        <v>320</v>
      </c>
      <c r="X612" t="s">
        <v>321</v>
      </c>
      <c r="Y612" t="s">
        <v>313</v>
      </c>
      <c r="Z612" s="32"/>
      <c r="AC612">
        <v>19</v>
      </c>
      <c r="AD612" t="s">
        <v>40</v>
      </c>
      <c r="AE612" s="32">
        <v>46132</v>
      </c>
      <c r="AF612" s="62">
        <v>0.59508101851851847</v>
      </c>
      <c r="AG612" t="s">
        <v>313</v>
      </c>
      <c r="AH612" t="s">
        <v>335</v>
      </c>
      <c r="AI612" s="32">
        <v>46151</v>
      </c>
      <c r="AJ612" s="62">
        <v>0.35306712962962961</v>
      </c>
      <c r="AK612" t="s">
        <v>6122</v>
      </c>
      <c r="AL612" t="s">
        <v>313</v>
      </c>
      <c r="AM612" t="s">
        <v>313</v>
      </c>
      <c r="AN612" t="s">
        <v>313</v>
      </c>
      <c r="AO612" t="s">
        <v>45</v>
      </c>
      <c r="AP612" t="s">
        <v>313</v>
      </c>
      <c r="AQ612" t="s">
        <v>313</v>
      </c>
      <c r="AR612" s="32">
        <v>46142</v>
      </c>
      <c r="AS612">
        <v>30</v>
      </c>
      <c r="AT612" t="s">
        <v>313</v>
      </c>
      <c r="AU612" t="s">
        <v>313</v>
      </c>
      <c r="AV612" t="s">
        <v>313</v>
      </c>
      <c r="AW612" t="s">
        <v>313</v>
      </c>
      <c r="AX612">
        <v>1</v>
      </c>
    </row>
    <row r="613" spans="1:50" x14ac:dyDescent="0.3">
      <c r="A613" t="s">
        <v>20</v>
      </c>
      <c r="B613">
        <v>1127</v>
      </c>
      <c r="D613">
        <v>3555</v>
      </c>
      <c r="E613" t="s">
        <v>6013</v>
      </c>
      <c r="F613" t="s">
        <v>313</v>
      </c>
      <c r="G613" t="s">
        <v>5832</v>
      </c>
      <c r="I613" t="s">
        <v>313</v>
      </c>
      <c r="J613" t="s">
        <v>5833</v>
      </c>
      <c r="K613" t="s">
        <v>5834</v>
      </c>
      <c r="L613" t="s">
        <v>313</v>
      </c>
      <c r="M613" t="s">
        <v>5835</v>
      </c>
      <c r="N613" t="s">
        <v>313</v>
      </c>
      <c r="O613" t="s">
        <v>313</v>
      </c>
      <c r="P613" t="s">
        <v>313</v>
      </c>
      <c r="Q613" t="s">
        <v>313</v>
      </c>
      <c r="R613" t="s">
        <v>5836</v>
      </c>
      <c r="S613" t="s">
        <v>728</v>
      </c>
      <c r="T613" t="s">
        <v>313</v>
      </c>
      <c r="U613" t="s">
        <v>313</v>
      </c>
      <c r="V613" t="s">
        <v>5590</v>
      </c>
      <c r="W613" t="s">
        <v>320</v>
      </c>
      <c r="X613" t="s">
        <v>437</v>
      </c>
      <c r="Y613" t="s">
        <v>313</v>
      </c>
      <c r="Z613" s="32"/>
      <c r="AC613">
        <v>30</v>
      </c>
      <c r="AD613" t="s">
        <v>40</v>
      </c>
      <c r="AE613" s="32">
        <v>46132</v>
      </c>
      <c r="AF613" s="62">
        <v>0.60204861111111108</v>
      </c>
      <c r="AG613" t="s">
        <v>313</v>
      </c>
      <c r="AH613" t="s">
        <v>322</v>
      </c>
      <c r="AI613" s="32"/>
      <c r="AJ613" s="62"/>
      <c r="AK613" t="s">
        <v>313</v>
      </c>
      <c r="AL613" t="s">
        <v>313</v>
      </c>
      <c r="AM613" t="s">
        <v>313</v>
      </c>
      <c r="AN613" t="s">
        <v>313</v>
      </c>
      <c r="AO613" t="s">
        <v>20</v>
      </c>
      <c r="AP613" t="s">
        <v>313</v>
      </c>
      <c r="AQ613" t="s">
        <v>313</v>
      </c>
      <c r="AR613" s="32">
        <v>46142</v>
      </c>
      <c r="AS613">
        <v>30</v>
      </c>
      <c r="AT613" t="s">
        <v>313</v>
      </c>
      <c r="AU613" t="s">
        <v>313</v>
      </c>
      <c r="AV613" t="s">
        <v>313</v>
      </c>
      <c r="AW613" t="s">
        <v>313</v>
      </c>
      <c r="AX613">
        <v>1</v>
      </c>
    </row>
    <row r="614" spans="1:50" x14ac:dyDescent="0.3">
      <c r="A614" t="s">
        <v>45</v>
      </c>
      <c r="B614">
        <v>1128</v>
      </c>
      <c r="D614">
        <v>3565</v>
      </c>
      <c r="E614" t="s">
        <v>5981</v>
      </c>
      <c r="F614" t="s">
        <v>313</v>
      </c>
      <c r="G614" t="s">
        <v>5837</v>
      </c>
      <c r="I614" t="s">
        <v>313</v>
      </c>
      <c r="J614" t="s">
        <v>5838</v>
      </c>
      <c r="K614" t="s">
        <v>5839</v>
      </c>
      <c r="L614" t="s">
        <v>313</v>
      </c>
      <c r="M614" t="s">
        <v>5840</v>
      </c>
      <c r="N614" t="s">
        <v>313</v>
      </c>
      <c r="O614" t="s">
        <v>313</v>
      </c>
      <c r="P614" t="s">
        <v>313</v>
      </c>
      <c r="Q614" t="s">
        <v>313</v>
      </c>
      <c r="R614" t="s">
        <v>313</v>
      </c>
      <c r="S614" t="s">
        <v>2025</v>
      </c>
      <c r="T614" t="s">
        <v>313</v>
      </c>
      <c r="U614" t="s">
        <v>313</v>
      </c>
      <c r="V614" t="s">
        <v>5574</v>
      </c>
      <c r="W614" t="s">
        <v>320</v>
      </c>
      <c r="X614" t="s">
        <v>437</v>
      </c>
      <c r="Y614" t="s">
        <v>313</v>
      </c>
      <c r="Z614" s="32">
        <v>46142</v>
      </c>
      <c r="AC614">
        <v>19</v>
      </c>
      <c r="AD614" t="s">
        <v>40</v>
      </c>
      <c r="AE614" s="32">
        <v>46132</v>
      </c>
      <c r="AF614" s="62">
        <v>0.64068287037037042</v>
      </c>
      <c r="AG614" t="s">
        <v>313</v>
      </c>
      <c r="AH614" t="s">
        <v>335</v>
      </c>
      <c r="AI614" s="32">
        <v>46151</v>
      </c>
      <c r="AJ614" s="62">
        <v>0.35840277777777779</v>
      </c>
      <c r="AK614" t="s">
        <v>6122</v>
      </c>
      <c r="AL614" t="s">
        <v>313</v>
      </c>
      <c r="AM614" t="s">
        <v>313</v>
      </c>
      <c r="AN614" t="s">
        <v>313</v>
      </c>
      <c r="AO614" t="s">
        <v>45</v>
      </c>
      <c r="AP614" t="s">
        <v>313</v>
      </c>
      <c r="AQ614" t="s">
        <v>313</v>
      </c>
      <c r="AR614" s="32">
        <v>46136</v>
      </c>
      <c r="AS614">
        <v>30</v>
      </c>
      <c r="AT614" t="s">
        <v>313</v>
      </c>
      <c r="AU614" t="s">
        <v>313</v>
      </c>
      <c r="AV614" t="s">
        <v>313</v>
      </c>
      <c r="AW614" t="s">
        <v>313</v>
      </c>
      <c r="AX614">
        <v>1</v>
      </c>
    </row>
    <row r="615" spans="1:50" x14ac:dyDescent="0.3">
      <c r="A615" t="s">
        <v>20</v>
      </c>
      <c r="B615">
        <v>1129</v>
      </c>
      <c r="D615">
        <v>3566</v>
      </c>
      <c r="E615" t="s">
        <v>313</v>
      </c>
      <c r="F615" t="s">
        <v>313</v>
      </c>
      <c r="G615" t="s">
        <v>5841</v>
      </c>
      <c r="I615" t="s">
        <v>313</v>
      </c>
      <c r="J615" t="s">
        <v>5842</v>
      </c>
      <c r="K615" t="s">
        <v>5843</v>
      </c>
      <c r="L615" t="s">
        <v>313</v>
      </c>
      <c r="M615" t="s">
        <v>5844</v>
      </c>
      <c r="N615" t="s">
        <v>313</v>
      </c>
      <c r="O615" t="s">
        <v>313</v>
      </c>
      <c r="P615" t="s">
        <v>313</v>
      </c>
      <c r="Q615" t="s">
        <v>313</v>
      </c>
      <c r="R615" t="s">
        <v>5845</v>
      </c>
      <c r="S615" t="s">
        <v>728</v>
      </c>
      <c r="T615" t="s">
        <v>313</v>
      </c>
      <c r="U615" t="s">
        <v>313</v>
      </c>
      <c r="V615" t="s">
        <v>5574</v>
      </c>
      <c r="W615" t="s">
        <v>320</v>
      </c>
      <c r="X615" t="s">
        <v>321</v>
      </c>
      <c r="Y615" t="s">
        <v>313</v>
      </c>
      <c r="Z615" s="32"/>
      <c r="AC615">
        <v>0</v>
      </c>
      <c r="AD615" t="s">
        <v>40</v>
      </c>
      <c r="AE615" s="32">
        <v>46132</v>
      </c>
      <c r="AF615" s="62">
        <v>0.6413078703703704</v>
      </c>
      <c r="AG615" t="s">
        <v>313</v>
      </c>
      <c r="AH615" t="s">
        <v>335</v>
      </c>
      <c r="AI615" s="32">
        <v>46132</v>
      </c>
      <c r="AJ615" s="62">
        <v>0.6971180555555555</v>
      </c>
      <c r="AK615" t="s">
        <v>6118</v>
      </c>
      <c r="AL615" t="s">
        <v>5846</v>
      </c>
      <c r="AM615" t="s">
        <v>313</v>
      </c>
      <c r="AN615" t="s">
        <v>313</v>
      </c>
      <c r="AO615" t="s">
        <v>20</v>
      </c>
      <c r="AP615" t="s">
        <v>313</v>
      </c>
      <c r="AQ615" t="s">
        <v>313</v>
      </c>
      <c r="AR615" s="32"/>
      <c r="AS615">
        <v>30</v>
      </c>
      <c r="AT615" t="s">
        <v>313</v>
      </c>
      <c r="AU615" t="s">
        <v>313</v>
      </c>
      <c r="AV615" t="s">
        <v>313</v>
      </c>
      <c r="AW615" t="s">
        <v>313</v>
      </c>
      <c r="AX615">
        <v>1</v>
      </c>
    </row>
    <row r="616" spans="1:50" x14ac:dyDescent="0.3">
      <c r="A616" t="s">
        <v>45</v>
      </c>
      <c r="B616">
        <v>1130</v>
      </c>
      <c r="D616">
        <v>3567</v>
      </c>
      <c r="E616" t="s">
        <v>5982</v>
      </c>
      <c r="F616" t="s">
        <v>313</v>
      </c>
      <c r="G616" t="s">
        <v>5847</v>
      </c>
      <c r="I616" t="s">
        <v>313</v>
      </c>
      <c r="J616" t="s">
        <v>5848</v>
      </c>
      <c r="K616" t="s">
        <v>5849</v>
      </c>
      <c r="L616" t="s">
        <v>313</v>
      </c>
      <c r="M616" t="s">
        <v>5850</v>
      </c>
      <c r="N616" t="s">
        <v>313</v>
      </c>
      <c r="O616" t="s">
        <v>313</v>
      </c>
      <c r="P616" t="s">
        <v>313</v>
      </c>
      <c r="Q616" t="s">
        <v>313</v>
      </c>
      <c r="R616" t="s">
        <v>313</v>
      </c>
      <c r="S616" t="s">
        <v>2025</v>
      </c>
      <c r="T616" t="s">
        <v>313</v>
      </c>
      <c r="U616" t="s">
        <v>313</v>
      </c>
      <c r="V616" t="s">
        <v>5590</v>
      </c>
      <c r="W616" t="s">
        <v>320</v>
      </c>
      <c r="X616" t="s">
        <v>437</v>
      </c>
      <c r="Y616" t="s">
        <v>313</v>
      </c>
      <c r="Z616" s="32"/>
      <c r="AC616">
        <v>30</v>
      </c>
      <c r="AD616" t="s">
        <v>40</v>
      </c>
      <c r="AE616" s="32">
        <v>46132</v>
      </c>
      <c r="AF616" s="62">
        <v>0.64255787037037038</v>
      </c>
      <c r="AG616" t="s">
        <v>313</v>
      </c>
      <c r="AH616" t="s">
        <v>322</v>
      </c>
      <c r="AI616" s="32"/>
      <c r="AJ616" s="62"/>
      <c r="AK616" t="s">
        <v>313</v>
      </c>
      <c r="AL616" t="s">
        <v>313</v>
      </c>
      <c r="AM616" t="s">
        <v>313</v>
      </c>
      <c r="AN616" t="s">
        <v>313</v>
      </c>
      <c r="AO616" t="s">
        <v>45</v>
      </c>
      <c r="AP616" t="s">
        <v>313</v>
      </c>
      <c r="AQ616" t="s">
        <v>313</v>
      </c>
      <c r="AR616" s="32">
        <v>46149</v>
      </c>
      <c r="AS616">
        <v>30</v>
      </c>
      <c r="AT616" t="s">
        <v>313</v>
      </c>
      <c r="AU616" t="s">
        <v>313</v>
      </c>
      <c r="AV616" t="s">
        <v>313</v>
      </c>
      <c r="AW616" t="s">
        <v>313</v>
      </c>
      <c r="AX616">
        <v>1</v>
      </c>
    </row>
    <row r="617" spans="1:50" x14ac:dyDescent="0.3">
      <c r="A617" t="s">
        <v>20</v>
      </c>
      <c r="B617">
        <v>1131</v>
      </c>
      <c r="D617">
        <v>3568</v>
      </c>
      <c r="E617" t="s">
        <v>5851</v>
      </c>
      <c r="F617" t="s">
        <v>313</v>
      </c>
      <c r="G617" t="s">
        <v>5852</v>
      </c>
      <c r="H617">
        <v>36955063000149</v>
      </c>
      <c r="I617" t="s">
        <v>313</v>
      </c>
      <c r="J617" t="s">
        <v>5853</v>
      </c>
      <c r="K617" t="s">
        <v>5854</v>
      </c>
      <c r="L617" t="s">
        <v>313</v>
      </c>
      <c r="M617" t="s">
        <v>5855</v>
      </c>
      <c r="N617" t="s">
        <v>313</v>
      </c>
      <c r="O617" t="s">
        <v>313</v>
      </c>
      <c r="P617" t="s">
        <v>313</v>
      </c>
      <c r="Q617" t="s">
        <v>5856</v>
      </c>
      <c r="R617" t="s">
        <v>3649</v>
      </c>
      <c r="S617" t="s">
        <v>2025</v>
      </c>
      <c r="T617" t="s">
        <v>313</v>
      </c>
      <c r="U617" t="s">
        <v>313</v>
      </c>
      <c r="V617" t="s">
        <v>5590</v>
      </c>
      <c r="W617" t="s">
        <v>320</v>
      </c>
      <c r="X617" t="s">
        <v>437</v>
      </c>
      <c r="Y617" t="s">
        <v>313</v>
      </c>
      <c r="Z617" s="32"/>
      <c r="AC617">
        <v>19</v>
      </c>
      <c r="AD617" t="s">
        <v>40</v>
      </c>
      <c r="AE617" s="32">
        <v>46132</v>
      </c>
      <c r="AF617" s="62">
        <v>0.64320601851851855</v>
      </c>
      <c r="AG617" t="s">
        <v>313</v>
      </c>
      <c r="AH617" t="s">
        <v>335</v>
      </c>
      <c r="AI617" s="32">
        <v>46151</v>
      </c>
      <c r="AJ617" s="62">
        <v>0.35891203703703706</v>
      </c>
      <c r="AK617" t="s">
        <v>6122</v>
      </c>
      <c r="AL617" t="s">
        <v>313</v>
      </c>
      <c r="AM617" t="s">
        <v>313</v>
      </c>
      <c r="AN617" t="s">
        <v>313</v>
      </c>
      <c r="AO617" t="s">
        <v>20</v>
      </c>
      <c r="AP617" t="s">
        <v>313</v>
      </c>
      <c r="AQ617" t="s">
        <v>313</v>
      </c>
      <c r="AR617" s="32">
        <v>46140</v>
      </c>
      <c r="AS617">
        <v>30</v>
      </c>
      <c r="AT617" t="s">
        <v>313</v>
      </c>
      <c r="AU617" t="s">
        <v>313</v>
      </c>
      <c r="AV617" t="s">
        <v>313</v>
      </c>
      <c r="AW617" t="s">
        <v>313</v>
      </c>
      <c r="AX617">
        <v>1</v>
      </c>
    </row>
    <row r="618" spans="1:50" x14ac:dyDescent="0.3">
      <c r="A618" t="s">
        <v>45</v>
      </c>
      <c r="B618">
        <v>1132</v>
      </c>
      <c r="D618">
        <v>3569</v>
      </c>
      <c r="E618" t="s">
        <v>5983</v>
      </c>
      <c r="F618" t="s">
        <v>313</v>
      </c>
      <c r="G618" t="s">
        <v>5857</v>
      </c>
      <c r="I618" t="s">
        <v>313</v>
      </c>
      <c r="J618" t="s">
        <v>5858</v>
      </c>
      <c r="K618" t="s">
        <v>5859</v>
      </c>
      <c r="L618" t="s">
        <v>313</v>
      </c>
      <c r="M618" t="s">
        <v>5860</v>
      </c>
      <c r="N618" t="s">
        <v>313</v>
      </c>
      <c r="O618" t="s">
        <v>313</v>
      </c>
      <c r="P618" t="s">
        <v>313</v>
      </c>
      <c r="Q618" t="s">
        <v>313</v>
      </c>
      <c r="R618" t="s">
        <v>5807</v>
      </c>
      <c r="S618" t="s">
        <v>728</v>
      </c>
      <c r="T618" t="s">
        <v>313</v>
      </c>
      <c r="U618" t="s">
        <v>313</v>
      </c>
      <c r="V618" t="s">
        <v>5574</v>
      </c>
      <c r="W618" t="s">
        <v>320</v>
      </c>
      <c r="X618" t="s">
        <v>321</v>
      </c>
      <c r="Y618" t="s">
        <v>313</v>
      </c>
      <c r="Z618" s="32"/>
      <c r="AC618">
        <v>19</v>
      </c>
      <c r="AD618" t="s">
        <v>40</v>
      </c>
      <c r="AE618" s="32">
        <v>46132</v>
      </c>
      <c r="AF618" s="62">
        <v>0.64424768518518516</v>
      </c>
      <c r="AG618" t="s">
        <v>313</v>
      </c>
      <c r="AH618" t="s">
        <v>335</v>
      </c>
      <c r="AI618" s="32">
        <v>46151</v>
      </c>
      <c r="AJ618" s="62">
        <v>0.36378472222222225</v>
      </c>
      <c r="AK618" t="s">
        <v>6122</v>
      </c>
      <c r="AL618" t="s">
        <v>313</v>
      </c>
      <c r="AM618" t="s">
        <v>313</v>
      </c>
      <c r="AN618" t="s">
        <v>313</v>
      </c>
      <c r="AO618" t="s">
        <v>45</v>
      </c>
      <c r="AP618" t="s">
        <v>313</v>
      </c>
      <c r="AQ618" t="s">
        <v>313</v>
      </c>
      <c r="AR618" s="32">
        <v>46141</v>
      </c>
      <c r="AS618">
        <v>30</v>
      </c>
      <c r="AT618" t="s">
        <v>313</v>
      </c>
      <c r="AU618" t="s">
        <v>313</v>
      </c>
      <c r="AV618" t="s">
        <v>313</v>
      </c>
      <c r="AW618" t="s">
        <v>313</v>
      </c>
      <c r="AX618">
        <v>1</v>
      </c>
    </row>
    <row r="619" spans="1:50" x14ac:dyDescent="0.3">
      <c r="A619" t="s">
        <v>20</v>
      </c>
      <c r="B619">
        <v>1133</v>
      </c>
      <c r="D619">
        <v>3571</v>
      </c>
      <c r="E619" t="s">
        <v>5984</v>
      </c>
      <c r="F619" t="s">
        <v>313</v>
      </c>
      <c r="G619" t="s">
        <v>5861</v>
      </c>
      <c r="I619" t="s">
        <v>313</v>
      </c>
      <c r="J619" t="s">
        <v>5862</v>
      </c>
      <c r="K619" t="s">
        <v>5863</v>
      </c>
      <c r="L619" t="s">
        <v>313</v>
      </c>
      <c r="M619" t="s">
        <v>5864</v>
      </c>
      <c r="N619" t="s">
        <v>313</v>
      </c>
      <c r="O619" t="s">
        <v>313</v>
      </c>
      <c r="P619" t="s">
        <v>313</v>
      </c>
      <c r="Q619" t="s">
        <v>313</v>
      </c>
      <c r="R619" t="s">
        <v>5865</v>
      </c>
      <c r="S619" t="s">
        <v>728</v>
      </c>
      <c r="T619" t="s">
        <v>313</v>
      </c>
      <c r="U619" t="s">
        <v>313</v>
      </c>
      <c r="V619" t="s">
        <v>5574</v>
      </c>
      <c r="W619" t="s">
        <v>320</v>
      </c>
      <c r="X619" t="s">
        <v>321</v>
      </c>
      <c r="Y619" t="s">
        <v>313</v>
      </c>
      <c r="Z619" s="32"/>
      <c r="AC619">
        <v>19</v>
      </c>
      <c r="AD619" t="s">
        <v>40</v>
      </c>
      <c r="AE619" s="32">
        <v>46132</v>
      </c>
      <c r="AF619" s="62">
        <v>0.64526620370370369</v>
      </c>
      <c r="AG619" t="s">
        <v>313</v>
      </c>
      <c r="AH619" t="s">
        <v>335</v>
      </c>
      <c r="AI619" s="32">
        <v>46151</v>
      </c>
      <c r="AJ619" s="62">
        <v>0.36486111111111114</v>
      </c>
      <c r="AK619" t="s">
        <v>6117</v>
      </c>
      <c r="AL619" t="s">
        <v>313</v>
      </c>
      <c r="AM619" t="s">
        <v>313</v>
      </c>
      <c r="AN619" t="s">
        <v>313</v>
      </c>
      <c r="AO619" t="s">
        <v>20</v>
      </c>
      <c r="AP619" t="s">
        <v>313</v>
      </c>
      <c r="AQ619" t="s">
        <v>313</v>
      </c>
      <c r="AR619" s="32"/>
      <c r="AS619">
        <v>30</v>
      </c>
      <c r="AT619" t="s">
        <v>313</v>
      </c>
      <c r="AU619" t="s">
        <v>313</v>
      </c>
      <c r="AV619" t="s">
        <v>313</v>
      </c>
      <c r="AW619" t="s">
        <v>313</v>
      </c>
      <c r="AX619">
        <v>1</v>
      </c>
    </row>
    <row r="620" spans="1:50" x14ac:dyDescent="0.3">
      <c r="A620" t="s">
        <v>40</v>
      </c>
      <c r="B620">
        <v>1134</v>
      </c>
      <c r="D620">
        <v>3575</v>
      </c>
      <c r="E620" t="s">
        <v>313</v>
      </c>
      <c r="F620" t="s">
        <v>313</v>
      </c>
      <c r="G620" t="s">
        <v>5866</v>
      </c>
      <c r="H620">
        <v>67846790000100</v>
      </c>
      <c r="I620" t="s">
        <v>313</v>
      </c>
      <c r="J620" t="s">
        <v>5867</v>
      </c>
      <c r="K620" t="s">
        <v>5868</v>
      </c>
      <c r="L620" t="s">
        <v>313</v>
      </c>
      <c r="M620" t="s">
        <v>5869</v>
      </c>
      <c r="N620" t="s">
        <v>313</v>
      </c>
      <c r="O620" t="s">
        <v>313</v>
      </c>
      <c r="P620" t="s">
        <v>313</v>
      </c>
      <c r="Q620" t="s">
        <v>2064</v>
      </c>
      <c r="R620" t="s">
        <v>330</v>
      </c>
      <c r="S620" t="s">
        <v>313</v>
      </c>
      <c r="T620" t="s">
        <v>313</v>
      </c>
      <c r="U620" t="s">
        <v>313</v>
      </c>
      <c r="V620" t="s">
        <v>313</v>
      </c>
      <c r="W620" t="s">
        <v>320</v>
      </c>
      <c r="X620" t="s">
        <v>347</v>
      </c>
      <c r="Y620" t="s">
        <v>313</v>
      </c>
      <c r="Z620" s="32">
        <v>46173</v>
      </c>
      <c r="AA620">
        <v>1364029</v>
      </c>
      <c r="AB620">
        <v>563118</v>
      </c>
      <c r="AC620">
        <v>30</v>
      </c>
      <c r="AD620" t="s">
        <v>40</v>
      </c>
      <c r="AE620" s="32">
        <v>46132</v>
      </c>
      <c r="AF620" s="62">
        <v>0.66668981481481482</v>
      </c>
      <c r="AG620" t="s">
        <v>313</v>
      </c>
      <c r="AH620" t="s">
        <v>322</v>
      </c>
      <c r="AI620" s="32"/>
      <c r="AJ620" s="62"/>
      <c r="AK620" t="s">
        <v>313</v>
      </c>
      <c r="AL620" t="s">
        <v>313</v>
      </c>
      <c r="AM620" t="s">
        <v>313</v>
      </c>
      <c r="AN620" t="s">
        <v>6220</v>
      </c>
      <c r="AO620" t="s">
        <v>40</v>
      </c>
      <c r="AP620" t="s">
        <v>5870</v>
      </c>
      <c r="AQ620" t="s">
        <v>313</v>
      </c>
      <c r="AR620" s="32">
        <v>46160</v>
      </c>
      <c r="AS620">
        <v>30</v>
      </c>
      <c r="AT620" t="s">
        <v>313</v>
      </c>
      <c r="AU620" t="s">
        <v>313</v>
      </c>
      <c r="AV620" t="s">
        <v>313</v>
      </c>
      <c r="AW620" t="s">
        <v>313</v>
      </c>
      <c r="AX620">
        <v>1</v>
      </c>
    </row>
    <row r="621" spans="1:50" x14ac:dyDescent="0.3">
      <c r="A621" t="s">
        <v>40</v>
      </c>
      <c r="B621">
        <v>1135</v>
      </c>
      <c r="D621">
        <v>3578</v>
      </c>
      <c r="E621" t="s">
        <v>313</v>
      </c>
      <c r="F621" t="s">
        <v>313</v>
      </c>
      <c r="G621" t="s">
        <v>4637</v>
      </c>
      <c r="H621">
        <v>7730144000142</v>
      </c>
      <c r="I621" t="s">
        <v>313</v>
      </c>
      <c r="J621" t="s">
        <v>780</v>
      </c>
      <c r="K621" t="s">
        <v>5871</v>
      </c>
      <c r="L621" t="s">
        <v>313</v>
      </c>
      <c r="M621" t="s">
        <v>5872</v>
      </c>
      <c r="N621" t="s">
        <v>313</v>
      </c>
      <c r="O621" t="s">
        <v>313</v>
      </c>
      <c r="P621" t="s">
        <v>313</v>
      </c>
      <c r="Q621" t="s">
        <v>5873</v>
      </c>
      <c r="R621" t="s">
        <v>330</v>
      </c>
      <c r="S621" t="s">
        <v>313</v>
      </c>
      <c r="T621" t="s">
        <v>313</v>
      </c>
      <c r="U621" t="s">
        <v>313</v>
      </c>
      <c r="V621" t="s">
        <v>313</v>
      </c>
      <c r="W621" t="s">
        <v>320</v>
      </c>
      <c r="X621" t="s">
        <v>333</v>
      </c>
      <c r="Y621" t="s">
        <v>313</v>
      </c>
      <c r="Z621" s="32">
        <v>46173</v>
      </c>
      <c r="AC621">
        <v>21</v>
      </c>
      <c r="AD621" t="s">
        <v>40</v>
      </c>
      <c r="AE621" s="32">
        <v>46132</v>
      </c>
      <c r="AF621" s="62">
        <v>0.70337962962962963</v>
      </c>
      <c r="AG621" t="s">
        <v>313</v>
      </c>
      <c r="AH621" t="s">
        <v>335</v>
      </c>
      <c r="AI621" s="32">
        <v>46153</v>
      </c>
      <c r="AJ621" s="62">
        <v>0.49863425925925925</v>
      </c>
      <c r="AK621" t="s">
        <v>6114</v>
      </c>
      <c r="AL621" t="s">
        <v>313</v>
      </c>
      <c r="AM621" t="s">
        <v>313</v>
      </c>
      <c r="AN621" t="s">
        <v>780</v>
      </c>
      <c r="AO621" t="s">
        <v>40</v>
      </c>
      <c r="AP621" t="s">
        <v>5870</v>
      </c>
      <c r="AQ621" t="s">
        <v>313</v>
      </c>
      <c r="AR621" s="32"/>
      <c r="AS621">
        <v>30</v>
      </c>
      <c r="AT621" t="s">
        <v>313</v>
      </c>
      <c r="AU621" t="s">
        <v>313</v>
      </c>
      <c r="AV621" t="s">
        <v>313</v>
      </c>
      <c r="AW621" t="s">
        <v>313</v>
      </c>
      <c r="AX621">
        <v>1</v>
      </c>
    </row>
    <row r="622" spans="1:50" x14ac:dyDescent="0.3">
      <c r="A622" t="s">
        <v>20</v>
      </c>
      <c r="B622">
        <v>1136</v>
      </c>
      <c r="D622">
        <v>3582</v>
      </c>
      <c r="E622" t="s">
        <v>5985</v>
      </c>
      <c r="F622" t="s">
        <v>313</v>
      </c>
      <c r="G622" t="s">
        <v>5986</v>
      </c>
      <c r="H622">
        <v>25356414000189</v>
      </c>
      <c r="I622" t="s">
        <v>313</v>
      </c>
      <c r="J622" t="s">
        <v>5987</v>
      </c>
      <c r="K622" t="s">
        <v>5988</v>
      </c>
      <c r="L622" t="s">
        <v>313</v>
      </c>
      <c r="M622" t="s">
        <v>5989</v>
      </c>
      <c r="N622" t="s">
        <v>313</v>
      </c>
      <c r="O622" t="s">
        <v>313</v>
      </c>
      <c r="P622" t="s">
        <v>313</v>
      </c>
      <c r="Q622" t="s">
        <v>5990</v>
      </c>
      <c r="R622" t="s">
        <v>414</v>
      </c>
      <c r="S622" t="s">
        <v>2025</v>
      </c>
      <c r="T622" t="s">
        <v>313</v>
      </c>
      <c r="U622" t="s">
        <v>313</v>
      </c>
      <c r="V622" t="s">
        <v>5590</v>
      </c>
      <c r="W622" t="s">
        <v>320</v>
      </c>
      <c r="X622" t="s">
        <v>397</v>
      </c>
      <c r="Y622" t="s">
        <v>313</v>
      </c>
      <c r="Z622" s="32"/>
      <c r="AC622">
        <v>27</v>
      </c>
      <c r="AD622" t="s">
        <v>40</v>
      </c>
      <c r="AE622" s="32">
        <v>46135</v>
      </c>
      <c r="AF622" s="62">
        <v>0.58747685185185183</v>
      </c>
      <c r="AG622" t="s">
        <v>313</v>
      </c>
      <c r="AH622" t="s">
        <v>322</v>
      </c>
      <c r="AI622" s="32"/>
      <c r="AJ622" s="62"/>
      <c r="AK622" t="s">
        <v>313</v>
      </c>
      <c r="AL622" t="s">
        <v>313</v>
      </c>
      <c r="AM622" t="s">
        <v>313</v>
      </c>
      <c r="AN622" t="s">
        <v>313</v>
      </c>
      <c r="AO622" t="s">
        <v>20</v>
      </c>
      <c r="AP622" t="s">
        <v>313</v>
      </c>
      <c r="AQ622" t="s">
        <v>313</v>
      </c>
      <c r="AR622" s="32"/>
      <c r="AS622">
        <v>30</v>
      </c>
      <c r="AT622" t="s">
        <v>313</v>
      </c>
      <c r="AU622" t="s">
        <v>313</v>
      </c>
      <c r="AV622" t="s">
        <v>313</v>
      </c>
      <c r="AW622" t="s">
        <v>313</v>
      </c>
      <c r="AX622">
        <v>1</v>
      </c>
    </row>
    <row r="623" spans="1:50" x14ac:dyDescent="0.3">
      <c r="A623" t="s">
        <v>45</v>
      </c>
      <c r="B623">
        <v>1137</v>
      </c>
      <c r="D623">
        <v>3581</v>
      </c>
      <c r="E623" t="s">
        <v>313</v>
      </c>
      <c r="F623" t="s">
        <v>313</v>
      </c>
      <c r="G623" t="s">
        <v>5991</v>
      </c>
      <c r="I623" t="s">
        <v>313</v>
      </c>
      <c r="J623" t="s">
        <v>5992</v>
      </c>
      <c r="K623" t="s">
        <v>5993</v>
      </c>
      <c r="L623" t="s">
        <v>313</v>
      </c>
      <c r="M623" t="s">
        <v>5994</v>
      </c>
      <c r="N623" t="s">
        <v>313</v>
      </c>
      <c r="O623" t="s">
        <v>313</v>
      </c>
      <c r="P623" t="s">
        <v>313</v>
      </c>
      <c r="Q623" t="s">
        <v>313</v>
      </c>
      <c r="R623" t="s">
        <v>313</v>
      </c>
      <c r="S623" t="s">
        <v>2025</v>
      </c>
      <c r="T623" t="s">
        <v>313</v>
      </c>
      <c r="U623" t="s">
        <v>313</v>
      </c>
      <c r="V623" t="s">
        <v>5590</v>
      </c>
      <c r="W623" t="s">
        <v>320</v>
      </c>
      <c r="X623" t="s">
        <v>437</v>
      </c>
      <c r="Y623" t="s">
        <v>313</v>
      </c>
      <c r="Z623" s="32"/>
      <c r="AC623">
        <v>27</v>
      </c>
      <c r="AD623" t="s">
        <v>40</v>
      </c>
      <c r="AE623" s="32">
        <v>46135</v>
      </c>
      <c r="AF623" s="62">
        <v>0.58898148148148144</v>
      </c>
      <c r="AG623" t="s">
        <v>313</v>
      </c>
      <c r="AH623" t="s">
        <v>322</v>
      </c>
      <c r="AI623" s="32"/>
      <c r="AJ623" s="62"/>
      <c r="AK623" t="s">
        <v>313</v>
      </c>
      <c r="AL623" t="s">
        <v>313</v>
      </c>
      <c r="AM623" t="s">
        <v>313</v>
      </c>
      <c r="AN623" t="s">
        <v>313</v>
      </c>
      <c r="AO623" t="s">
        <v>45</v>
      </c>
      <c r="AP623" t="s">
        <v>313</v>
      </c>
      <c r="AQ623" t="s">
        <v>313</v>
      </c>
      <c r="AR623" s="32">
        <v>46149</v>
      </c>
      <c r="AS623">
        <v>30</v>
      </c>
      <c r="AT623" t="s">
        <v>313</v>
      </c>
      <c r="AU623" t="s">
        <v>313</v>
      </c>
      <c r="AV623" t="s">
        <v>313</v>
      </c>
      <c r="AW623" t="s">
        <v>313</v>
      </c>
      <c r="AX623">
        <v>1</v>
      </c>
    </row>
    <row r="624" spans="1:50" x14ac:dyDescent="0.3">
      <c r="A624" t="s">
        <v>45</v>
      </c>
      <c r="B624">
        <v>1138</v>
      </c>
      <c r="D624">
        <v>3586</v>
      </c>
      <c r="E624" t="s">
        <v>313</v>
      </c>
      <c r="F624" t="s">
        <v>313</v>
      </c>
      <c r="G624" t="s">
        <v>5995</v>
      </c>
      <c r="I624" t="s">
        <v>313</v>
      </c>
      <c r="J624" t="s">
        <v>3623</v>
      </c>
      <c r="K624" t="s">
        <v>5996</v>
      </c>
      <c r="L624" t="s">
        <v>313</v>
      </c>
      <c r="M624" t="s">
        <v>5997</v>
      </c>
      <c r="N624" t="s">
        <v>313</v>
      </c>
      <c r="O624" t="s">
        <v>313</v>
      </c>
      <c r="P624" t="s">
        <v>313</v>
      </c>
      <c r="Q624" t="s">
        <v>313</v>
      </c>
      <c r="R624" t="s">
        <v>313</v>
      </c>
      <c r="S624" t="s">
        <v>2025</v>
      </c>
      <c r="T624" t="s">
        <v>313</v>
      </c>
      <c r="U624" t="s">
        <v>313</v>
      </c>
      <c r="V624" t="s">
        <v>5574</v>
      </c>
      <c r="W624" t="s">
        <v>320</v>
      </c>
      <c r="X624" t="s">
        <v>321</v>
      </c>
      <c r="Y624" t="s">
        <v>313</v>
      </c>
      <c r="Z624" s="32"/>
      <c r="AC624">
        <v>15</v>
      </c>
      <c r="AD624" t="s">
        <v>40</v>
      </c>
      <c r="AE624" s="32">
        <v>46136</v>
      </c>
      <c r="AF624" s="62">
        <v>0.4246064814814815</v>
      </c>
      <c r="AG624" t="s">
        <v>313</v>
      </c>
      <c r="AH624" t="s">
        <v>335</v>
      </c>
      <c r="AI624" s="32">
        <v>46151</v>
      </c>
      <c r="AJ624" s="62">
        <v>0.36520833333333336</v>
      </c>
      <c r="AK624" t="s">
        <v>6122</v>
      </c>
      <c r="AL624" t="s">
        <v>313</v>
      </c>
      <c r="AM624" t="s">
        <v>313</v>
      </c>
      <c r="AN624" t="s">
        <v>313</v>
      </c>
      <c r="AO624" t="s">
        <v>45</v>
      </c>
      <c r="AP624" t="s">
        <v>313</v>
      </c>
      <c r="AQ624" t="s">
        <v>313</v>
      </c>
      <c r="AR624" s="32"/>
      <c r="AS624">
        <v>30</v>
      </c>
      <c r="AT624" t="s">
        <v>313</v>
      </c>
      <c r="AU624" t="s">
        <v>313</v>
      </c>
      <c r="AV624" t="s">
        <v>313</v>
      </c>
      <c r="AW624" t="s">
        <v>313</v>
      </c>
      <c r="AX624">
        <v>1</v>
      </c>
    </row>
    <row r="625" spans="1:50" x14ac:dyDescent="0.3">
      <c r="A625" t="s">
        <v>20</v>
      </c>
      <c r="B625">
        <v>1139</v>
      </c>
      <c r="D625">
        <v>3603</v>
      </c>
      <c r="E625" t="s">
        <v>6014</v>
      </c>
      <c r="F625" t="s">
        <v>313</v>
      </c>
      <c r="G625" t="s">
        <v>6015</v>
      </c>
      <c r="H625">
        <v>7598229000119</v>
      </c>
      <c r="I625" t="s">
        <v>313</v>
      </c>
      <c r="J625" t="s">
        <v>6016</v>
      </c>
      <c r="K625" t="s">
        <v>6017</v>
      </c>
      <c r="L625" t="s">
        <v>313</v>
      </c>
      <c r="M625" t="s">
        <v>6018</v>
      </c>
      <c r="N625" t="s">
        <v>313</v>
      </c>
      <c r="O625" t="s">
        <v>313</v>
      </c>
      <c r="P625" t="s">
        <v>313</v>
      </c>
      <c r="Q625" t="s">
        <v>6019</v>
      </c>
      <c r="R625" t="s">
        <v>642</v>
      </c>
      <c r="S625" t="s">
        <v>728</v>
      </c>
      <c r="T625" t="s">
        <v>313</v>
      </c>
      <c r="U625" t="s">
        <v>313</v>
      </c>
      <c r="V625" t="s">
        <v>5590</v>
      </c>
      <c r="W625" t="s">
        <v>320</v>
      </c>
      <c r="X625" t="s">
        <v>437</v>
      </c>
      <c r="Y625" t="s">
        <v>313</v>
      </c>
      <c r="Z625" s="32"/>
      <c r="AC625">
        <v>23</v>
      </c>
      <c r="AD625" t="s">
        <v>40</v>
      </c>
      <c r="AE625" s="32">
        <v>46139</v>
      </c>
      <c r="AF625" s="62">
        <v>0.64777777777777779</v>
      </c>
      <c r="AG625" t="s">
        <v>313</v>
      </c>
      <c r="AH625" t="s">
        <v>322</v>
      </c>
      <c r="AI625" s="32"/>
      <c r="AJ625" s="62"/>
      <c r="AK625" t="s">
        <v>313</v>
      </c>
      <c r="AL625" t="s">
        <v>313</v>
      </c>
      <c r="AM625" t="s">
        <v>313</v>
      </c>
      <c r="AN625" t="s">
        <v>313</v>
      </c>
      <c r="AO625" t="s">
        <v>20</v>
      </c>
      <c r="AP625" t="s">
        <v>313</v>
      </c>
      <c r="AQ625" t="s">
        <v>313</v>
      </c>
      <c r="AR625" s="32"/>
      <c r="AS625">
        <v>30</v>
      </c>
      <c r="AT625" t="s">
        <v>313</v>
      </c>
      <c r="AU625" t="s">
        <v>313</v>
      </c>
      <c r="AV625" t="s">
        <v>313</v>
      </c>
      <c r="AW625" t="s">
        <v>313</v>
      </c>
      <c r="AX625">
        <v>1</v>
      </c>
    </row>
    <row r="626" spans="1:50" x14ac:dyDescent="0.3">
      <c r="A626" t="s">
        <v>45</v>
      </c>
      <c r="B626">
        <v>1140</v>
      </c>
      <c r="D626">
        <v>3588</v>
      </c>
      <c r="E626" t="s">
        <v>313</v>
      </c>
      <c r="F626" t="s">
        <v>313</v>
      </c>
      <c r="G626" t="s">
        <v>6020</v>
      </c>
      <c r="H626">
        <v>7403402000186</v>
      </c>
      <c r="I626" t="s">
        <v>313</v>
      </c>
      <c r="J626" t="s">
        <v>6021</v>
      </c>
      <c r="K626" t="s">
        <v>6022</v>
      </c>
      <c r="L626" t="s">
        <v>313</v>
      </c>
      <c r="M626" t="s">
        <v>6023</v>
      </c>
      <c r="N626" t="s">
        <v>313</v>
      </c>
      <c r="O626" t="s">
        <v>313</v>
      </c>
      <c r="P626" t="s">
        <v>313</v>
      </c>
      <c r="Q626" t="s">
        <v>313</v>
      </c>
      <c r="R626" t="s">
        <v>313</v>
      </c>
      <c r="S626" t="s">
        <v>2025</v>
      </c>
      <c r="T626" t="s">
        <v>313</v>
      </c>
      <c r="U626" t="s">
        <v>313</v>
      </c>
      <c r="V626" t="s">
        <v>5718</v>
      </c>
      <c r="W626" t="s">
        <v>320</v>
      </c>
      <c r="X626" t="s">
        <v>437</v>
      </c>
      <c r="Y626" t="s">
        <v>313</v>
      </c>
      <c r="Z626" s="32"/>
      <c r="AC626">
        <v>10</v>
      </c>
      <c r="AD626" t="s">
        <v>40</v>
      </c>
      <c r="AE626" s="32">
        <v>46139</v>
      </c>
      <c r="AF626" s="62">
        <v>0.65891203703703705</v>
      </c>
      <c r="AG626" t="s">
        <v>313</v>
      </c>
      <c r="AH626" t="s">
        <v>335</v>
      </c>
      <c r="AI626" s="32">
        <v>46149</v>
      </c>
      <c r="AJ626" s="62">
        <v>0.4450115740740741</v>
      </c>
      <c r="AK626" t="s">
        <v>6118</v>
      </c>
      <c r="AL626" t="s">
        <v>313</v>
      </c>
      <c r="AM626" t="s">
        <v>313</v>
      </c>
      <c r="AN626" t="s">
        <v>313</v>
      </c>
      <c r="AO626" t="s">
        <v>45</v>
      </c>
      <c r="AP626" t="s">
        <v>313</v>
      </c>
      <c r="AQ626" t="s">
        <v>313</v>
      </c>
      <c r="AR626" s="32">
        <v>46141</v>
      </c>
      <c r="AS626">
        <v>30</v>
      </c>
      <c r="AT626" t="s">
        <v>313</v>
      </c>
      <c r="AU626" t="s">
        <v>313</v>
      </c>
      <c r="AV626" t="s">
        <v>313</v>
      </c>
      <c r="AW626" t="s">
        <v>313</v>
      </c>
      <c r="AX626">
        <v>1</v>
      </c>
    </row>
    <row r="627" spans="1:50" x14ac:dyDescent="0.3">
      <c r="A627" t="s">
        <v>45</v>
      </c>
      <c r="B627">
        <v>1141</v>
      </c>
      <c r="D627">
        <v>3589</v>
      </c>
      <c r="E627" t="s">
        <v>313</v>
      </c>
      <c r="F627" t="s">
        <v>313</v>
      </c>
      <c r="G627" t="s">
        <v>6024</v>
      </c>
      <c r="H627">
        <v>24094663000180</v>
      </c>
      <c r="I627" t="s">
        <v>313</v>
      </c>
      <c r="J627" t="s">
        <v>6025</v>
      </c>
      <c r="K627" t="s">
        <v>6026</v>
      </c>
      <c r="L627" t="s">
        <v>313</v>
      </c>
      <c r="M627" t="s">
        <v>6027</v>
      </c>
      <c r="N627" t="s">
        <v>313</v>
      </c>
      <c r="O627" t="s">
        <v>313</v>
      </c>
      <c r="P627" t="s">
        <v>313</v>
      </c>
      <c r="Q627" t="s">
        <v>631</v>
      </c>
      <c r="R627" t="s">
        <v>330</v>
      </c>
      <c r="S627" t="s">
        <v>2025</v>
      </c>
      <c r="T627" t="s">
        <v>313</v>
      </c>
      <c r="U627" t="s">
        <v>313</v>
      </c>
      <c r="V627" t="s">
        <v>5590</v>
      </c>
      <c r="W627" t="s">
        <v>320</v>
      </c>
      <c r="X627" t="s">
        <v>397</v>
      </c>
      <c r="Y627" t="s">
        <v>313</v>
      </c>
      <c r="Z627" s="32"/>
      <c r="AC627">
        <v>23</v>
      </c>
      <c r="AD627" t="s">
        <v>40</v>
      </c>
      <c r="AE627" s="32">
        <v>46139</v>
      </c>
      <c r="AF627" s="62">
        <v>0.65967592592592594</v>
      </c>
      <c r="AG627" t="s">
        <v>313</v>
      </c>
      <c r="AH627" t="s">
        <v>322</v>
      </c>
      <c r="AI627" s="32"/>
      <c r="AJ627" s="62"/>
      <c r="AK627" t="s">
        <v>313</v>
      </c>
      <c r="AL627" t="s">
        <v>313</v>
      </c>
      <c r="AM627" t="s">
        <v>313</v>
      </c>
      <c r="AN627" t="s">
        <v>313</v>
      </c>
      <c r="AO627" t="s">
        <v>45</v>
      </c>
      <c r="AP627" t="s">
        <v>6548</v>
      </c>
      <c r="AQ627" t="s">
        <v>313</v>
      </c>
      <c r="AR627" s="32">
        <v>46160</v>
      </c>
      <c r="AS627">
        <v>30</v>
      </c>
      <c r="AT627" t="s">
        <v>313</v>
      </c>
      <c r="AU627" t="s">
        <v>313</v>
      </c>
      <c r="AV627" t="s">
        <v>313</v>
      </c>
      <c r="AW627" t="s">
        <v>313</v>
      </c>
      <c r="AX627">
        <v>1</v>
      </c>
    </row>
    <row r="628" spans="1:50" x14ac:dyDescent="0.3">
      <c r="A628" t="s">
        <v>20</v>
      </c>
      <c r="B628">
        <v>1142</v>
      </c>
      <c r="D628">
        <v>3590</v>
      </c>
      <c r="E628" t="s">
        <v>313</v>
      </c>
      <c r="F628" t="s">
        <v>313</v>
      </c>
      <c r="G628" t="s">
        <v>6028</v>
      </c>
      <c r="I628" t="s">
        <v>313</v>
      </c>
      <c r="J628" t="s">
        <v>6029</v>
      </c>
      <c r="K628" t="s">
        <v>6030</v>
      </c>
      <c r="L628" t="s">
        <v>313</v>
      </c>
      <c r="M628" t="s">
        <v>6031</v>
      </c>
      <c r="N628" t="s">
        <v>313</v>
      </c>
      <c r="O628" t="s">
        <v>313</v>
      </c>
      <c r="P628" t="s">
        <v>313</v>
      </c>
      <c r="Q628" t="s">
        <v>313</v>
      </c>
      <c r="R628" t="s">
        <v>313</v>
      </c>
      <c r="S628" t="s">
        <v>2025</v>
      </c>
      <c r="T628" t="s">
        <v>313</v>
      </c>
      <c r="U628" t="s">
        <v>313</v>
      </c>
      <c r="V628" t="s">
        <v>5590</v>
      </c>
      <c r="W628" t="s">
        <v>320</v>
      </c>
      <c r="X628" t="s">
        <v>437</v>
      </c>
      <c r="Y628" t="s">
        <v>313</v>
      </c>
      <c r="Z628" s="32"/>
      <c r="AC628">
        <v>23</v>
      </c>
      <c r="AD628" t="s">
        <v>40</v>
      </c>
      <c r="AE628" s="32">
        <v>46139</v>
      </c>
      <c r="AF628" s="62">
        <v>0.66146990740740741</v>
      </c>
      <c r="AG628" t="s">
        <v>313</v>
      </c>
      <c r="AH628" t="s">
        <v>322</v>
      </c>
      <c r="AI628" s="32"/>
      <c r="AJ628" s="62"/>
      <c r="AK628" t="s">
        <v>313</v>
      </c>
      <c r="AL628" t="s">
        <v>313</v>
      </c>
      <c r="AM628" t="s">
        <v>313</v>
      </c>
      <c r="AN628" t="s">
        <v>313</v>
      </c>
      <c r="AO628" t="s">
        <v>20</v>
      </c>
      <c r="AP628" t="s">
        <v>313</v>
      </c>
      <c r="AQ628" t="s">
        <v>313</v>
      </c>
      <c r="AR628" s="32">
        <v>46148</v>
      </c>
      <c r="AS628">
        <v>30</v>
      </c>
      <c r="AT628" t="s">
        <v>313</v>
      </c>
      <c r="AU628" t="s">
        <v>313</v>
      </c>
      <c r="AV628" t="s">
        <v>313</v>
      </c>
      <c r="AW628" t="s">
        <v>313</v>
      </c>
      <c r="AX628">
        <v>1</v>
      </c>
    </row>
    <row r="629" spans="1:50" x14ac:dyDescent="0.3">
      <c r="A629" t="s">
        <v>45</v>
      </c>
      <c r="B629">
        <v>1143</v>
      </c>
      <c r="D629">
        <v>3591</v>
      </c>
      <c r="E629" t="s">
        <v>6032</v>
      </c>
      <c r="F629" t="s">
        <v>313</v>
      </c>
      <c r="G629" t="s">
        <v>6130</v>
      </c>
      <c r="H629">
        <v>3098281000155</v>
      </c>
      <c r="I629" t="s">
        <v>313</v>
      </c>
      <c r="J629" t="s">
        <v>6033</v>
      </c>
      <c r="K629" t="s">
        <v>313</v>
      </c>
      <c r="L629" t="s">
        <v>313</v>
      </c>
      <c r="M629" t="s">
        <v>6034</v>
      </c>
      <c r="N629" t="s">
        <v>313</v>
      </c>
      <c r="O629" t="s">
        <v>313</v>
      </c>
      <c r="P629" t="s">
        <v>313</v>
      </c>
      <c r="Q629" t="s">
        <v>2294</v>
      </c>
      <c r="R629" t="s">
        <v>313</v>
      </c>
      <c r="S629" t="s">
        <v>728</v>
      </c>
      <c r="T629" t="s">
        <v>313</v>
      </c>
      <c r="U629" t="s">
        <v>313</v>
      </c>
      <c r="V629" t="s">
        <v>313</v>
      </c>
      <c r="W629" t="s">
        <v>320</v>
      </c>
      <c r="X629" t="s">
        <v>397</v>
      </c>
      <c r="Y629" t="s">
        <v>313</v>
      </c>
      <c r="Z629" s="32"/>
      <c r="AC629">
        <v>23</v>
      </c>
      <c r="AD629" t="s">
        <v>40</v>
      </c>
      <c r="AE629" s="32">
        <v>46139</v>
      </c>
      <c r="AF629" s="62">
        <v>0.66239583333333329</v>
      </c>
      <c r="AG629" t="s">
        <v>313</v>
      </c>
      <c r="AH629" t="s">
        <v>322</v>
      </c>
      <c r="AI629" s="32"/>
      <c r="AJ629" s="62"/>
      <c r="AK629" t="s">
        <v>313</v>
      </c>
      <c r="AL629" t="s">
        <v>313</v>
      </c>
      <c r="AM629" t="s">
        <v>313</v>
      </c>
      <c r="AN629" t="s">
        <v>313</v>
      </c>
      <c r="AO629" t="s">
        <v>45</v>
      </c>
      <c r="AP629" t="s">
        <v>313</v>
      </c>
      <c r="AQ629" t="s">
        <v>313</v>
      </c>
      <c r="AR629" s="32">
        <v>46161</v>
      </c>
      <c r="AS629">
        <v>30</v>
      </c>
      <c r="AT629" t="s">
        <v>313</v>
      </c>
      <c r="AU629" t="s">
        <v>313</v>
      </c>
      <c r="AV629" t="s">
        <v>313</v>
      </c>
      <c r="AW629" t="s">
        <v>313</v>
      </c>
      <c r="AX629">
        <v>1</v>
      </c>
    </row>
    <row r="630" spans="1:50" x14ac:dyDescent="0.3">
      <c r="A630" t="s">
        <v>20</v>
      </c>
      <c r="B630">
        <v>1144</v>
      </c>
      <c r="D630">
        <v>3592</v>
      </c>
      <c r="E630" t="s">
        <v>6035</v>
      </c>
      <c r="F630" t="s">
        <v>313</v>
      </c>
      <c r="G630" t="s">
        <v>6036</v>
      </c>
      <c r="I630" t="s">
        <v>313</v>
      </c>
      <c r="J630" t="s">
        <v>6037</v>
      </c>
      <c r="K630" t="s">
        <v>6038</v>
      </c>
      <c r="L630" t="s">
        <v>313</v>
      </c>
      <c r="M630" t="s">
        <v>6039</v>
      </c>
      <c r="N630" t="s">
        <v>313</v>
      </c>
      <c r="O630" t="s">
        <v>313</v>
      </c>
      <c r="P630" t="s">
        <v>313</v>
      </c>
      <c r="Q630" t="s">
        <v>313</v>
      </c>
      <c r="R630" t="s">
        <v>313</v>
      </c>
      <c r="S630" t="s">
        <v>2025</v>
      </c>
      <c r="T630" t="s">
        <v>313</v>
      </c>
      <c r="U630" t="s">
        <v>313</v>
      </c>
      <c r="V630" t="s">
        <v>5590</v>
      </c>
      <c r="W630" t="s">
        <v>320</v>
      </c>
      <c r="X630" t="s">
        <v>321</v>
      </c>
      <c r="Y630" t="s">
        <v>313</v>
      </c>
      <c r="Z630" s="32"/>
      <c r="AC630">
        <v>12</v>
      </c>
      <c r="AD630" t="s">
        <v>40</v>
      </c>
      <c r="AE630" s="32">
        <v>46139</v>
      </c>
      <c r="AF630" s="62">
        <v>0.66317129629629634</v>
      </c>
      <c r="AG630" t="s">
        <v>313</v>
      </c>
      <c r="AH630" t="s">
        <v>335</v>
      </c>
      <c r="AI630" s="32">
        <v>46151</v>
      </c>
      <c r="AJ630" s="62">
        <v>0.36556712962962962</v>
      </c>
      <c r="AK630" t="s">
        <v>6122</v>
      </c>
      <c r="AL630" t="s">
        <v>313</v>
      </c>
      <c r="AM630" t="s">
        <v>313</v>
      </c>
      <c r="AN630" t="s">
        <v>313</v>
      </c>
      <c r="AO630" t="s">
        <v>20</v>
      </c>
      <c r="AP630" t="s">
        <v>313</v>
      </c>
      <c r="AQ630" t="s">
        <v>313</v>
      </c>
      <c r="AR630" s="32">
        <v>46148</v>
      </c>
      <c r="AS630">
        <v>32</v>
      </c>
      <c r="AT630" t="s">
        <v>313</v>
      </c>
      <c r="AU630" t="s">
        <v>313</v>
      </c>
      <c r="AV630" t="s">
        <v>313</v>
      </c>
      <c r="AW630" t="s">
        <v>313</v>
      </c>
      <c r="AX630">
        <v>1</v>
      </c>
    </row>
    <row r="631" spans="1:50" x14ac:dyDescent="0.3">
      <c r="A631" t="s">
        <v>45</v>
      </c>
      <c r="B631">
        <v>1145</v>
      </c>
      <c r="D631">
        <v>3599</v>
      </c>
      <c r="E631" t="s">
        <v>313</v>
      </c>
      <c r="F631" t="s">
        <v>6040</v>
      </c>
      <c r="G631" t="s">
        <v>6041</v>
      </c>
      <c r="H631">
        <v>58846435000131</v>
      </c>
      <c r="I631" t="s">
        <v>313</v>
      </c>
      <c r="J631" t="s">
        <v>6040</v>
      </c>
      <c r="K631" t="s">
        <v>6042</v>
      </c>
      <c r="L631" t="s">
        <v>313</v>
      </c>
      <c r="M631" t="s">
        <v>6043</v>
      </c>
      <c r="N631" t="s">
        <v>313</v>
      </c>
      <c r="O631" t="s">
        <v>313</v>
      </c>
      <c r="P631" t="s">
        <v>313</v>
      </c>
      <c r="Q631" t="s">
        <v>631</v>
      </c>
      <c r="R631" t="s">
        <v>330</v>
      </c>
      <c r="S631" t="s">
        <v>345</v>
      </c>
      <c r="T631" t="s">
        <v>313</v>
      </c>
      <c r="U631" t="s">
        <v>313</v>
      </c>
      <c r="V631" t="s">
        <v>313</v>
      </c>
      <c r="W631" t="s">
        <v>320</v>
      </c>
      <c r="X631" t="s">
        <v>437</v>
      </c>
      <c r="Y631" t="s">
        <v>313</v>
      </c>
      <c r="Z631" s="32"/>
      <c r="AC631">
        <v>23</v>
      </c>
      <c r="AD631" t="s">
        <v>45</v>
      </c>
      <c r="AE631" s="32">
        <v>46139</v>
      </c>
      <c r="AF631" s="62">
        <v>0.66343750000000001</v>
      </c>
      <c r="AG631" t="s">
        <v>313</v>
      </c>
      <c r="AH631" t="s">
        <v>322</v>
      </c>
      <c r="AI631" s="32"/>
      <c r="AJ631" s="62"/>
      <c r="AK631" t="s">
        <v>313</v>
      </c>
      <c r="AL631" t="s">
        <v>313</v>
      </c>
      <c r="AM631" t="s">
        <v>313</v>
      </c>
      <c r="AN631" t="s">
        <v>313</v>
      </c>
      <c r="AO631" t="s">
        <v>45</v>
      </c>
      <c r="AP631" t="s">
        <v>313</v>
      </c>
      <c r="AQ631" t="s">
        <v>313</v>
      </c>
      <c r="AR631" s="32">
        <v>46155</v>
      </c>
      <c r="AS631">
        <v>30</v>
      </c>
      <c r="AT631" t="s">
        <v>313</v>
      </c>
      <c r="AU631" t="s">
        <v>28</v>
      </c>
      <c r="AV631" t="s">
        <v>313</v>
      </c>
      <c r="AW631" t="s">
        <v>313</v>
      </c>
      <c r="AX631">
        <v>1</v>
      </c>
    </row>
    <row r="632" spans="1:50" x14ac:dyDescent="0.3">
      <c r="A632" t="s">
        <v>45</v>
      </c>
      <c r="B632">
        <v>1146</v>
      </c>
      <c r="D632">
        <v>3593</v>
      </c>
      <c r="E632" t="s">
        <v>313</v>
      </c>
      <c r="F632" t="s">
        <v>313</v>
      </c>
      <c r="G632" t="s">
        <v>6044</v>
      </c>
      <c r="I632" t="s">
        <v>313</v>
      </c>
      <c r="J632" t="s">
        <v>6045</v>
      </c>
      <c r="K632" t="s">
        <v>6046</v>
      </c>
      <c r="L632" t="s">
        <v>313</v>
      </c>
      <c r="M632" t="s">
        <v>6047</v>
      </c>
      <c r="N632" t="s">
        <v>313</v>
      </c>
      <c r="O632" t="s">
        <v>313</v>
      </c>
      <c r="P632" t="s">
        <v>313</v>
      </c>
      <c r="Q632" t="s">
        <v>313</v>
      </c>
      <c r="R632" t="s">
        <v>313</v>
      </c>
      <c r="S632" t="s">
        <v>2025</v>
      </c>
      <c r="T632" t="s">
        <v>313</v>
      </c>
      <c r="U632" t="s">
        <v>313</v>
      </c>
      <c r="V632" t="s">
        <v>5590</v>
      </c>
      <c r="W632" t="s">
        <v>320</v>
      </c>
      <c r="X632" t="s">
        <v>437</v>
      </c>
      <c r="Y632" t="s">
        <v>313</v>
      </c>
      <c r="Z632" s="32"/>
      <c r="AC632">
        <v>16</v>
      </c>
      <c r="AD632" t="s">
        <v>40</v>
      </c>
      <c r="AE632" s="32">
        <v>46139</v>
      </c>
      <c r="AF632" s="62">
        <v>0.66416666666666668</v>
      </c>
      <c r="AG632" t="s">
        <v>313</v>
      </c>
      <c r="AH632" t="s">
        <v>335</v>
      </c>
      <c r="AI632" s="32">
        <v>46155</v>
      </c>
      <c r="AJ632" s="62">
        <v>0.54056712962962961</v>
      </c>
      <c r="AK632" t="s">
        <v>6122</v>
      </c>
      <c r="AL632" t="s">
        <v>313</v>
      </c>
      <c r="AM632" t="s">
        <v>313</v>
      </c>
      <c r="AN632" t="s">
        <v>313</v>
      </c>
      <c r="AO632" t="s">
        <v>45</v>
      </c>
      <c r="AP632" t="s">
        <v>313</v>
      </c>
      <c r="AQ632" t="s">
        <v>313</v>
      </c>
      <c r="AR632" s="32">
        <v>46155</v>
      </c>
      <c r="AS632">
        <v>30</v>
      </c>
      <c r="AT632" t="s">
        <v>313</v>
      </c>
      <c r="AU632" t="s">
        <v>313</v>
      </c>
      <c r="AV632" t="s">
        <v>313</v>
      </c>
      <c r="AW632" t="s">
        <v>313</v>
      </c>
      <c r="AX632">
        <v>1</v>
      </c>
    </row>
    <row r="633" spans="1:50" x14ac:dyDescent="0.3">
      <c r="A633" t="s">
        <v>20</v>
      </c>
      <c r="B633">
        <v>1147</v>
      </c>
      <c r="D633">
        <v>3594</v>
      </c>
      <c r="E633" t="s">
        <v>6048</v>
      </c>
      <c r="F633" t="s">
        <v>313</v>
      </c>
      <c r="G633" t="s">
        <v>6049</v>
      </c>
      <c r="I633" t="s">
        <v>313</v>
      </c>
      <c r="J633" t="s">
        <v>6050</v>
      </c>
      <c r="K633" t="s">
        <v>6051</v>
      </c>
      <c r="L633" t="s">
        <v>313</v>
      </c>
      <c r="M633" t="s">
        <v>6052</v>
      </c>
      <c r="N633" t="s">
        <v>313</v>
      </c>
      <c r="O633" t="s">
        <v>313</v>
      </c>
      <c r="P633" t="s">
        <v>313</v>
      </c>
      <c r="Q633" t="s">
        <v>313</v>
      </c>
      <c r="R633" t="s">
        <v>313</v>
      </c>
      <c r="S633" t="s">
        <v>2025</v>
      </c>
      <c r="T633" t="s">
        <v>313</v>
      </c>
      <c r="U633" t="s">
        <v>313</v>
      </c>
      <c r="V633" t="s">
        <v>5574</v>
      </c>
      <c r="W633" t="s">
        <v>320</v>
      </c>
      <c r="X633" t="s">
        <v>321</v>
      </c>
      <c r="Y633" t="s">
        <v>313</v>
      </c>
      <c r="Z633" s="32"/>
      <c r="AC633">
        <v>1</v>
      </c>
      <c r="AD633" t="s">
        <v>40</v>
      </c>
      <c r="AE633" s="32">
        <v>46139</v>
      </c>
      <c r="AF633" s="62">
        <v>0.66495370370370366</v>
      </c>
      <c r="AG633" t="s">
        <v>313</v>
      </c>
      <c r="AH633" t="s">
        <v>335</v>
      </c>
      <c r="AI633" s="32">
        <v>46140</v>
      </c>
      <c r="AJ633" s="62">
        <v>0.48800925925925925</v>
      </c>
      <c r="AK633" t="s">
        <v>6118</v>
      </c>
      <c r="AL633" t="s">
        <v>6053</v>
      </c>
      <c r="AM633" t="s">
        <v>313</v>
      </c>
      <c r="AN633" t="s">
        <v>313</v>
      </c>
      <c r="AO633" t="s">
        <v>20</v>
      </c>
      <c r="AP633" t="s">
        <v>313</v>
      </c>
      <c r="AQ633" t="s">
        <v>313</v>
      </c>
      <c r="AR633" s="32"/>
      <c r="AS633">
        <v>30</v>
      </c>
      <c r="AT633" t="s">
        <v>313</v>
      </c>
      <c r="AU633" t="s">
        <v>313</v>
      </c>
      <c r="AV633" t="s">
        <v>313</v>
      </c>
      <c r="AW633" t="s">
        <v>313</v>
      </c>
      <c r="AX633">
        <v>1</v>
      </c>
    </row>
    <row r="634" spans="1:50" x14ac:dyDescent="0.3">
      <c r="A634" t="s">
        <v>45</v>
      </c>
      <c r="B634">
        <v>1148</v>
      </c>
      <c r="D634">
        <v>3595</v>
      </c>
      <c r="E634" t="s">
        <v>313</v>
      </c>
      <c r="F634" t="s">
        <v>313</v>
      </c>
      <c r="G634" t="s">
        <v>6054</v>
      </c>
      <c r="H634">
        <v>10255338000148</v>
      </c>
      <c r="I634" t="s">
        <v>313</v>
      </c>
      <c r="J634" t="s">
        <v>6055</v>
      </c>
      <c r="K634" t="s">
        <v>6056</v>
      </c>
      <c r="L634" t="s">
        <v>313</v>
      </c>
      <c r="M634" t="s">
        <v>6057</v>
      </c>
      <c r="N634" t="s">
        <v>313</v>
      </c>
      <c r="O634" t="s">
        <v>313</v>
      </c>
      <c r="P634" t="s">
        <v>313</v>
      </c>
      <c r="Q634" t="s">
        <v>313</v>
      </c>
      <c r="R634" t="s">
        <v>313</v>
      </c>
      <c r="S634" t="s">
        <v>2025</v>
      </c>
      <c r="T634" t="s">
        <v>313</v>
      </c>
      <c r="U634" t="s">
        <v>313</v>
      </c>
      <c r="V634" t="s">
        <v>5590</v>
      </c>
      <c r="W634" t="s">
        <v>320</v>
      </c>
      <c r="X634" t="s">
        <v>437</v>
      </c>
      <c r="Y634" t="s">
        <v>313</v>
      </c>
      <c r="Z634" s="32"/>
      <c r="AC634">
        <v>23</v>
      </c>
      <c r="AD634" t="s">
        <v>40</v>
      </c>
      <c r="AE634" s="32">
        <v>46139</v>
      </c>
      <c r="AF634" s="62">
        <v>0.6658680555555555</v>
      </c>
      <c r="AG634" t="s">
        <v>313</v>
      </c>
      <c r="AH634" t="s">
        <v>322</v>
      </c>
      <c r="AI634" s="32"/>
      <c r="AJ634" s="62"/>
      <c r="AK634" t="s">
        <v>313</v>
      </c>
      <c r="AL634" t="s">
        <v>313</v>
      </c>
      <c r="AM634" t="s">
        <v>313</v>
      </c>
      <c r="AN634" t="s">
        <v>313</v>
      </c>
      <c r="AO634" t="s">
        <v>45</v>
      </c>
      <c r="AP634" t="s">
        <v>313</v>
      </c>
      <c r="AQ634" t="s">
        <v>313</v>
      </c>
      <c r="AR634" s="32">
        <v>46155</v>
      </c>
      <c r="AS634">
        <v>30</v>
      </c>
      <c r="AT634" t="s">
        <v>313</v>
      </c>
      <c r="AU634" t="s">
        <v>313</v>
      </c>
      <c r="AV634" t="s">
        <v>313</v>
      </c>
      <c r="AW634" t="s">
        <v>313</v>
      </c>
      <c r="AX634">
        <v>1</v>
      </c>
    </row>
    <row r="635" spans="1:50" x14ac:dyDescent="0.3">
      <c r="A635" t="s">
        <v>45</v>
      </c>
      <c r="B635">
        <v>1149</v>
      </c>
      <c r="D635">
        <v>3596</v>
      </c>
      <c r="E635" t="s">
        <v>313</v>
      </c>
      <c r="F635" t="s">
        <v>313</v>
      </c>
      <c r="G635" t="s">
        <v>6058</v>
      </c>
      <c r="H635">
        <v>44922087000120</v>
      </c>
      <c r="I635" t="s">
        <v>313</v>
      </c>
      <c r="J635" t="s">
        <v>6059</v>
      </c>
      <c r="K635" t="s">
        <v>6060</v>
      </c>
      <c r="L635" t="s">
        <v>313</v>
      </c>
      <c r="M635" t="s">
        <v>6061</v>
      </c>
      <c r="N635" t="s">
        <v>313</v>
      </c>
      <c r="O635" t="s">
        <v>313</v>
      </c>
      <c r="P635" t="s">
        <v>313</v>
      </c>
      <c r="Q635" t="s">
        <v>6062</v>
      </c>
      <c r="R635" t="s">
        <v>642</v>
      </c>
      <c r="S635" t="s">
        <v>2025</v>
      </c>
      <c r="T635" t="s">
        <v>313</v>
      </c>
      <c r="U635" t="s">
        <v>313</v>
      </c>
      <c r="V635" t="s">
        <v>5574</v>
      </c>
      <c r="W635" t="s">
        <v>320</v>
      </c>
      <c r="X635" t="s">
        <v>321</v>
      </c>
      <c r="Y635" t="s">
        <v>313</v>
      </c>
      <c r="Z635" s="32"/>
      <c r="AC635">
        <v>12</v>
      </c>
      <c r="AD635" t="s">
        <v>40</v>
      </c>
      <c r="AE635" s="32">
        <v>46139</v>
      </c>
      <c r="AF635" s="62">
        <v>0.66692129629629626</v>
      </c>
      <c r="AG635" t="s">
        <v>313</v>
      </c>
      <c r="AH635" t="s">
        <v>335</v>
      </c>
      <c r="AI635" s="32">
        <v>46151</v>
      </c>
      <c r="AJ635" s="62">
        <v>0.36835648148148148</v>
      </c>
      <c r="AK635" t="s">
        <v>6117</v>
      </c>
      <c r="AL635" t="s">
        <v>313</v>
      </c>
      <c r="AM635" t="s">
        <v>313</v>
      </c>
      <c r="AN635" t="s">
        <v>313</v>
      </c>
      <c r="AO635" t="s">
        <v>45</v>
      </c>
      <c r="AP635" t="s">
        <v>313</v>
      </c>
      <c r="AQ635" t="s">
        <v>313</v>
      </c>
      <c r="AR635" s="32"/>
      <c r="AS635">
        <v>30</v>
      </c>
      <c r="AT635" t="s">
        <v>313</v>
      </c>
      <c r="AU635" t="s">
        <v>313</v>
      </c>
      <c r="AV635" t="s">
        <v>313</v>
      </c>
      <c r="AW635" t="s">
        <v>313</v>
      </c>
      <c r="AX635">
        <v>1</v>
      </c>
    </row>
    <row r="636" spans="1:50" x14ac:dyDescent="0.3">
      <c r="A636" t="s">
        <v>20</v>
      </c>
      <c r="B636">
        <v>1150</v>
      </c>
      <c r="D636">
        <v>3597</v>
      </c>
      <c r="E636" t="s">
        <v>6063</v>
      </c>
      <c r="F636" t="s">
        <v>313</v>
      </c>
      <c r="G636" t="s">
        <v>6064</v>
      </c>
      <c r="I636" t="s">
        <v>313</v>
      </c>
      <c r="J636" t="s">
        <v>6065</v>
      </c>
      <c r="K636" t="s">
        <v>6066</v>
      </c>
      <c r="L636" t="s">
        <v>313</v>
      </c>
      <c r="M636" t="s">
        <v>6067</v>
      </c>
      <c r="N636" t="s">
        <v>313</v>
      </c>
      <c r="O636" t="s">
        <v>313</v>
      </c>
      <c r="P636" t="s">
        <v>313</v>
      </c>
      <c r="Q636" t="s">
        <v>1814</v>
      </c>
      <c r="R636" t="s">
        <v>313</v>
      </c>
      <c r="S636" t="s">
        <v>354</v>
      </c>
      <c r="T636" t="s">
        <v>313</v>
      </c>
      <c r="U636" t="s">
        <v>313</v>
      </c>
      <c r="V636" t="s">
        <v>723</v>
      </c>
      <c r="W636" t="s">
        <v>320</v>
      </c>
      <c r="X636" t="s">
        <v>321</v>
      </c>
      <c r="Y636" t="s">
        <v>313</v>
      </c>
      <c r="Z636" s="32"/>
      <c r="AC636">
        <v>1</v>
      </c>
      <c r="AD636" t="s">
        <v>40</v>
      </c>
      <c r="AE636" s="32">
        <v>46139</v>
      </c>
      <c r="AF636" s="62">
        <v>0.66759259259259263</v>
      </c>
      <c r="AG636" t="s">
        <v>313</v>
      </c>
      <c r="AH636" t="s">
        <v>335</v>
      </c>
      <c r="AI636" s="32">
        <v>46140</v>
      </c>
      <c r="AJ636" s="62">
        <v>0.49149305555555556</v>
      </c>
      <c r="AK636" t="s">
        <v>6120</v>
      </c>
      <c r="AL636" t="s">
        <v>6063</v>
      </c>
      <c r="AM636" t="s">
        <v>313</v>
      </c>
      <c r="AN636" t="s">
        <v>313</v>
      </c>
      <c r="AO636" t="s">
        <v>20</v>
      </c>
      <c r="AP636" t="s">
        <v>313</v>
      </c>
      <c r="AQ636" t="s">
        <v>313</v>
      </c>
      <c r="AR636" s="32"/>
      <c r="AS636">
        <v>30</v>
      </c>
      <c r="AT636" t="s">
        <v>313</v>
      </c>
      <c r="AU636" t="s">
        <v>313</v>
      </c>
      <c r="AV636" t="s">
        <v>313</v>
      </c>
      <c r="AW636" t="s">
        <v>313</v>
      </c>
      <c r="AX636">
        <v>1</v>
      </c>
    </row>
    <row r="637" spans="1:50" x14ac:dyDescent="0.3">
      <c r="A637" t="s">
        <v>20</v>
      </c>
      <c r="B637">
        <v>1151</v>
      </c>
      <c r="D637">
        <v>3602</v>
      </c>
      <c r="E637" t="s">
        <v>6068</v>
      </c>
      <c r="F637" t="s">
        <v>313</v>
      </c>
      <c r="G637" t="s">
        <v>6069</v>
      </c>
      <c r="I637" t="s">
        <v>313</v>
      </c>
      <c r="J637" t="s">
        <v>6070</v>
      </c>
      <c r="K637" t="s">
        <v>6071</v>
      </c>
      <c r="L637" t="s">
        <v>313</v>
      </c>
      <c r="M637" t="s">
        <v>6072</v>
      </c>
      <c r="N637" t="s">
        <v>313</v>
      </c>
      <c r="O637" t="s">
        <v>313</v>
      </c>
      <c r="P637" t="s">
        <v>313</v>
      </c>
      <c r="Q637" t="s">
        <v>313</v>
      </c>
      <c r="R637" t="s">
        <v>313</v>
      </c>
      <c r="S637" t="s">
        <v>2025</v>
      </c>
      <c r="T637" t="s">
        <v>313</v>
      </c>
      <c r="U637" t="s">
        <v>313</v>
      </c>
      <c r="V637" t="s">
        <v>5574</v>
      </c>
      <c r="W637" t="s">
        <v>320</v>
      </c>
      <c r="X637" t="s">
        <v>321</v>
      </c>
      <c r="Y637" t="s">
        <v>313</v>
      </c>
      <c r="Z637" s="32"/>
      <c r="AC637">
        <v>1</v>
      </c>
      <c r="AD637" t="s">
        <v>40</v>
      </c>
      <c r="AE637" s="32">
        <v>46139</v>
      </c>
      <c r="AF637" s="62">
        <v>0.6680787037037037</v>
      </c>
      <c r="AG637" t="s">
        <v>313</v>
      </c>
      <c r="AH637" t="s">
        <v>335</v>
      </c>
      <c r="AI637" s="32">
        <v>46140</v>
      </c>
      <c r="AJ637" s="62">
        <v>0.47354166666666669</v>
      </c>
      <c r="AK637" t="s">
        <v>6118</v>
      </c>
      <c r="AL637" t="s">
        <v>6073</v>
      </c>
      <c r="AM637" t="s">
        <v>313</v>
      </c>
      <c r="AN637" t="s">
        <v>313</v>
      </c>
      <c r="AO637" t="s">
        <v>20</v>
      </c>
      <c r="AP637" t="s">
        <v>313</v>
      </c>
      <c r="AQ637" t="s">
        <v>313</v>
      </c>
      <c r="AR637" s="32"/>
      <c r="AS637">
        <v>30</v>
      </c>
      <c r="AT637" t="s">
        <v>313</v>
      </c>
      <c r="AU637" t="s">
        <v>313</v>
      </c>
      <c r="AV637" t="s">
        <v>313</v>
      </c>
      <c r="AW637" t="s">
        <v>313</v>
      </c>
      <c r="AX637">
        <v>1</v>
      </c>
    </row>
    <row r="638" spans="1:50" x14ac:dyDescent="0.3">
      <c r="A638" t="s">
        <v>45</v>
      </c>
      <c r="B638">
        <v>1152</v>
      </c>
      <c r="D638">
        <v>3608</v>
      </c>
      <c r="E638" t="s">
        <v>313</v>
      </c>
      <c r="F638" t="s">
        <v>313</v>
      </c>
      <c r="G638" t="s">
        <v>6074</v>
      </c>
      <c r="H638">
        <v>9073191000196</v>
      </c>
      <c r="I638" t="s">
        <v>313</v>
      </c>
      <c r="J638" t="s">
        <v>6075</v>
      </c>
      <c r="K638" t="s">
        <v>6076</v>
      </c>
      <c r="L638" t="s">
        <v>313</v>
      </c>
      <c r="M638" t="s">
        <v>6077</v>
      </c>
      <c r="N638" t="s">
        <v>313</v>
      </c>
      <c r="O638" t="s">
        <v>313</v>
      </c>
      <c r="P638" t="s">
        <v>313</v>
      </c>
      <c r="Q638" t="s">
        <v>313</v>
      </c>
      <c r="R638" t="s">
        <v>6078</v>
      </c>
      <c r="S638" t="s">
        <v>728</v>
      </c>
      <c r="T638" t="s">
        <v>313</v>
      </c>
      <c r="U638" t="s">
        <v>313</v>
      </c>
      <c r="V638" t="s">
        <v>5590</v>
      </c>
      <c r="W638" t="s">
        <v>320</v>
      </c>
      <c r="X638" t="s">
        <v>437</v>
      </c>
      <c r="Y638" t="s">
        <v>313</v>
      </c>
      <c r="Z638" s="32"/>
      <c r="AC638">
        <v>21</v>
      </c>
      <c r="AD638" t="s">
        <v>40</v>
      </c>
      <c r="AE638" s="32">
        <v>46141</v>
      </c>
      <c r="AF638" s="62">
        <v>0.31112268518518521</v>
      </c>
      <c r="AG638" t="s">
        <v>313</v>
      </c>
      <c r="AH638" t="s">
        <v>322</v>
      </c>
      <c r="AI638" s="32"/>
      <c r="AJ638" s="62"/>
      <c r="AK638" t="s">
        <v>313</v>
      </c>
      <c r="AL638" t="s">
        <v>313</v>
      </c>
      <c r="AM638" t="s">
        <v>313</v>
      </c>
      <c r="AN638" t="s">
        <v>313</v>
      </c>
      <c r="AO638" t="s">
        <v>45</v>
      </c>
      <c r="AP638" t="s">
        <v>313</v>
      </c>
      <c r="AQ638" t="s">
        <v>313</v>
      </c>
      <c r="AR638" s="32">
        <v>46155</v>
      </c>
      <c r="AS638">
        <v>30</v>
      </c>
      <c r="AT638" t="s">
        <v>313</v>
      </c>
      <c r="AU638" t="s">
        <v>313</v>
      </c>
      <c r="AV638" t="s">
        <v>313</v>
      </c>
      <c r="AW638" t="s">
        <v>313</v>
      </c>
      <c r="AX638">
        <v>1</v>
      </c>
    </row>
    <row r="639" spans="1:50" x14ac:dyDescent="0.3">
      <c r="A639" t="s">
        <v>20</v>
      </c>
      <c r="B639">
        <v>1153</v>
      </c>
      <c r="D639">
        <v>3609</v>
      </c>
      <c r="E639" t="s">
        <v>313</v>
      </c>
      <c r="F639" t="s">
        <v>313</v>
      </c>
      <c r="G639" t="s">
        <v>6079</v>
      </c>
      <c r="I639" t="s">
        <v>313</v>
      </c>
      <c r="J639" t="s">
        <v>6080</v>
      </c>
      <c r="K639" t="s">
        <v>6081</v>
      </c>
      <c r="L639" t="s">
        <v>313</v>
      </c>
      <c r="M639" t="s">
        <v>6082</v>
      </c>
      <c r="N639" t="s">
        <v>313</v>
      </c>
      <c r="O639" t="s">
        <v>313</v>
      </c>
      <c r="P639" t="s">
        <v>313</v>
      </c>
      <c r="Q639" t="s">
        <v>313</v>
      </c>
      <c r="R639" t="s">
        <v>313</v>
      </c>
      <c r="S639" t="s">
        <v>2025</v>
      </c>
      <c r="T639" t="s">
        <v>313</v>
      </c>
      <c r="U639" t="s">
        <v>313</v>
      </c>
      <c r="V639" t="s">
        <v>5590</v>
      </c>
      <c r="W639" t="s">
        <v>320</v>
      </c>
      <c r="X639" t="s">
        <v>437</v>
      </c>
      <c r="Y639" t="s">
        <v>313</v>
      </c>
      <c r="Z639" s="32"/>
      <c r="AC639">
        <v>21</v>
      </c>
      <c r="AD639" t="s">
        <v>40</v>
      </c>
      <c r="AE639" s="32">
        <v>46141</v>
      </c>
      <c r="AF639" s="62">
        <v>0.3119675925925926</v>
      </c>
      <c r="AG639" t="s">
        <v>313</v>
      </c>
      <c r="AH639" t="s">
        <v>322</v>
      </c>
      <c r="AI639" s="32"/>
      <c r="AJ639" s="62"/>
      <c r="AK639" t="s">
        <v>313</v>
      </c>
      <c r="AL639" t="s">
        <v>313</v>
      </c>
      <c r="AM639" t="s">
        <v>313</v>
      </c>
      <c r="AN639" t="s">
        <v>313</v>
      </c>
      <c r="AO639" t="s">
        <v>20</v>
      </c>
      <c r="AP639" t="s">
        <v>313</v>
      </c>
      <c r="AQ639" t="s">
        <v>313</v>
      </c>
      <c r="AR639" s="32">
        <v>46148</v>
      </c>
      <c r="AS639">
        <v>30</v>
      </c>
      <c r="AT639" t="s">
        <v>313</v>
      </c>
      <c r="AU639" t="s">
        <v>313</v>
      </c>
      <c r="AV639" t="s">
        <v>313</v>
      </c>
      <c r="AW639" t="s">
        <v>313</v>
      </c>
      <c r="AX639">
        <v>1</v>
      </c>
    </row>
    <row r="640" spans="1:50" x14ac:dyDescent="0.3">
      <c r="A640" t="s">
        <v>45</v>
      </c>
      <c r="B640">
        <v>1154</v>
      </c>
      <c r="D640">
        <v>3610</v>
      </c>
      <c r="E640" t="s">
        <v>313</v>
      </c>
      <c r="F640" t="s">
        <v>313</v>
      </c>
      <c r="G640" t="s">
        <v>6083</v>
      </c>
      <c r="H640">
        <v>8051809000154</v>
      </c>
      <c r="I640" t="s">
        <v>313</v>
      </c>
      <c r="J640" t="s">
        <v>6084</v>
      </c>
      <c r="K640" t="s">
        <v>6085</v>
      </c>
      <c r="L640" t="s">
        <v>313</v>
      </c>
      <c r="M640" t="s">
        <v>6086</v>
      </c>
      <c r="N640" t="s">
        <v>313</v>
      </c>
      <c r="O640" t="s">
        <v>313</v>
      </c>
      <c r="P640" t="s">
        <v>313</v>
      </c>
      <c r="Q640" t="s">
        <v>313</v>
      </c>
      <c r="R640" t="s">
        <v>313</v>
      </c>
      <c r="S640" t="s">
        <v>2025</v>
      </c>
      <c r="T640" t="s">
        <v>313</v>
      </c>
      <c r="U640" t="s">
        <v>313</v>
      </c>
      <c r="V640" t="s">
        <v>5590</v>
      </c>
      <c r="W640" t="s">
        <v>320</v>
      </c>
      <c r="X640" t="s">
        <v>437</v>
      </c>
      <c r="Y640" t="s">
        <v>313</v>
      </c>
      <c r="Z640" s="32"/>
      <c r="AC640">
        <v>14</v>
      </c>
      <c r="AD640" t="s">
        <v>40</v>
      </c>
      <c r="AE640" s="32">
        <v>46141</v>
      </c>
      <c r="AF640" s="62">
        <v>0.31270833333333331</v>
      </c>
      <c r="AG640" t="s">
        <v>313</v>
      </c>
      <c r="AH640" t="s">
        <v>335</v>
      </c>
      <c r="AI640" s="32">
        <v>46155</v>
      </c>
      <c r="AJ640" s="62">
        <v>0.53164351851851854</v>
      </c>
      <c r="AK640" t="s">
        <v>6122</v>
      </c>
      <c r="AL640" t="s">
        <v>313</v>
      </c>
      <c r="AM640" t="s">
        <v>313</v>
      </c>
      <c r="AN640" t="s">
        <v>313</v>
      </c>
      <c r="AO640" t="s">
        <v>45</v>
      </c>
      <c r="AP640" t="s">
        <v>313</v>
      </c>
      <c r="AQ640" t="s">
        <v>313</v>
      </c>
      <c r="AR640" s="32">
        <v>46146</v>
      </c>
      <c r="AS640">
        <v>30</v>
      </c>
      <c r="AT640" t="s">
        <v>313</v>
      </c>
      <c r="AU640" t="s">
        <v>313</v>
      </c>
      <c r="AV640" t="s">
        <v>313</v>
      </c>
      <c r="AW640" t="s">
        <v>313</v>
      </c>
      <c r="AX640">
        <v>1</v>
      </c>
    </row>
    <row r="641" spans="1:50" x14ac:dyDescent="0.3">
      <c r="A641" t="s">
        <v>20</v>
      </c>
      <c r="B641">
        <v>1155</v>
      </c>
      <c r="D641">
        <v>3611</v>
      </c>
      <c r="E641" t="s">
        <v>6131</v>
      </c>
      <c r="F641" t="s">
        <v>313</v>
      </c>
      <c r="G641" t="s">
        <v>6087</v>
      </c>
      <c r="H641">
        <v>8962163000167</v>
      </c>
      <c r="I641" t="s">
        <v>313</v>
      </c>
      <c r="J641" t="s">
        <v>6088</v>
      </c>
      <c r="K641" t="s">
        <v>6089</v>
      </c>
      <c r="L641" t="s">
        <v>313</v>
      </c>
      <c r="M641" t="s">
        <v>6090</v>
      </c>
      <c r="N641" t="s">
        <v>313</v>
      </c>
      <c r="O641" t="s">
        <v>313</v>
      </c>
      <c r="P641" t="s">
        <v>313</v>
      </c>
      <c r="Q641" t="s">
        <v>313</v>
      </c>
      <c r="R641" t="s">
        <v>6091</v>
      </c>
      <c r="S641" t="s">
        <v>728</v>
      </c>
      <c r="T641" t="s">
        <v>313</v>
      </c>
      <c r="U641" t="s">
        <v>313</v>
      </c>
      <c r="V641" t="s">
        <v>5590</v>
      </c>
      <c r="W641" t="s">
        <v>320</v>
      </c>
      <c r="X641" t="s">
        <v>437</v>
      </c>
      <c r="Y641" t="s">
        <v>313</v>
      </c>
      <c r="Z641" s="32"/>
      <c r="AC641">
        <v>21</v>
      </c>
      <c r="AD641" t="s">
        <v>40</v>
      </c>
      <c r="AE641" s="32">
        <v>46141</v>
      </c>
      <c r="AF641" s="62">
        <v>0.31332175925925926</v>
      </c>
      <c r="AG641" t="s">
        <v>313</v>
      </c>
      <c r="AH641" t="s">
        <v>322</v>
      </c>
      <c r="AI641" s="32"/>
      <c r="AJ641" s="62"/>
      <c r="AK641" t="s">
        <v>313</v>
      </c>
      <c r="AL641" t="s">
        <v>313</v>
      </c>
      <c r="AM641" t="s">
        <v>313</v>
      </c>
      <c r="AN641" t="s">
        <v>313</v>
      </c>
      <c r="AO641" t="s">
        <v>20</v>
      </c>
      <c r="AP641" t="s">
        <v>313</v>
      </c>
      <c r="AQ641" t="s">
        <v>313</v>
      </c>
      <c r="AR641" s="32">
        <v>46146</v>
      </c>
      <c r="AS641">
        <v>30</v>
      </c>
      <c r="AT641" t="s">
        <v>313</v>
      </c>
      <c r="AU641" t="s">
        <v>313</v>
      </c>
      <c r="AV641" t="s">
        <v>313</v>
      </c>
      <c r="AW641" t="s">
        <v>313</v>
      </c>
      <c r="AX641">
        <v>1</v>
      </c>
    </row>
    <row r="642" spans="1:50" x14ac:dyDescent="0.3">
      <c r="A642" t="s">
        <v>45</v>
      </c>
      <c r="B642">
        <v>1156</v>
      </c>
      <c r="D642">
        <v>3612</v>
      </c>
      <c r="E642" t="s">
        <v>313</v>
      </c>
      <c r="F642" t="s">
        <v>313</v>
      </c>
      <c r="G642" t="s">
        <v>6092</v>
      </c>
      <c r="H642">
        <v>11513572000190</v>
      </c>
      <c r="I642" t="s">
        <v>313</v>
      </c>
      <c r="J642" t="s">
        <v>6093</v>
      </c>
      <c r="K642" t="s">
        <v>6094</v>
      </c>
      <c r="L642" t="s">
        <v>313</v>
      </c>
      <c r="M642" t="s">
        <v>6095</v>
      </c>
      <c r="N642" t="s">
        <v>313</v>
      </c>
      <c r="O642" t="s">
        <v>313</v>
      </c>
      <c r="P642" t="s">
        <v>313</v>
      </c>
      <c r="Q642" t="s">
        <v>313</v>
      </c>
      <c r="R642" t="s">
        <v>6096</v>
      </c>
      <c r="S642" t="s">
        <v>728</v>
      </c>
      <c r="T642" t="s">
        <v>313</v>
      </c>
      <c r="U642" t="s">
        <v>313</v>
      </c>
      <c r="V642" t="s">
        <v>5590</v>
      </c>
      <c r="W642" t="s">
        <v>320</v>
      </c>
      <c r="X642" t="s">
        <v>437</v>
      </c>
      <c r="Y642" t="s">
        <v>313</v>
      </c>
      <c r="Z642" s="32">
        <v>46155</v>
      </c>
      <c r="AC642">
        <v>14</v>
      </c>
      <c r="AD642" t="s">
        <v>40</v>
      </c>
      <c r="AE642" s="32">
        <v>46141</v>
      </c>
      <c r="AF642" s="62">
        <v>0.31395833333333334</v>
      </c>
      <c r="AG642" t="s">
        <v>313</v>
      </c>
      <c r="AH642" t="s">
        <v>335</v>
      </c>
      <c r="AI642" s="32">
        <v>46155</v>
      </c>
      <c r="AJ642" s="62">
        <v>0.52981481481481485</v>
      </c>
      <c r="AK642" t="s">
        <v>6122</v>
      </c>
      <c r="AL642" t="s">
        <v>313</v>
      </c>
      <c r="AM642" t="s">
        <v>313</v>
      </c>
      <c r="AN642" t="s">
        <v>313</v>
      </c>
      <c r="AO642" t="s">
        <v>45</v>
      </c>
      <c r="AP642" t="s">
        <v>313</v>
      </c>
      <c r="AQ642" t="s">
        <v>313</v>
      </c>
      <c r="AR642" s="32">
        <v>46146</v>
      </c>
      <c r="AS642">
        <v>30</v>
      </c>
      <c r="AT642" t="s">
        <v>313</v>
      </c>
      <c r="AU642" t="s">
        <v>313</v>
      </c>
      <c r="AV642" t="s">
        <v>313</v>
      </c>
      <c r="AW642" t="s">
        <v>313</v>
      </c>
      <c r="AX642">
        <v>1</v>
      </c>
    </row>
    <row r="643" spans="1:50" x14ac:dyDescent="0.3">
      <c r="A643" t="s">
        <v>20</v>
      </c>
      <c r="B643">
        <v>1159</v>
      </c>
      <c r="D643">
        <v>3692</v>
      </c>
      <c r="E643" t="s">
        <v>313</v>
      </c>
      <c r="F643" t="s">
        <v>313</v>
      </c>
      <c r="G643" t="s">
        <v>6097</v>
      </c>
      <c r="I643" t="s">
        <v>313</v>
      </c>
      <c r="J643" t="s">
        <v>6098</v>
      </c>
      <c r="K643" t="s">
        <v>1113</v>
      </c>
      <c r="L643" t="s">
        <v>313</v>
      </c>
      <c r="M643" t="s">
        <v>1114</v>
      </c>
      <c r="N643" t="s">
        <v>313</v>
      </c>
      <c r="O643" t="s">
        <v>313</v>
      </c>
      <c r="P643" t="s">
        <v>313</v>
      </c>
      <c r="Q643" t="s">
        <v>313</v>
      </c>
      <c r="R643" t="s">
        <v>313</v>
      </c>
      <c r="S643" t="s">
        <v>313</v>
      </c>
      <c r="T643" t="s">
        <v>313</v>
      </c>
      <c r="U643" t="s">
        <v>313</v>
      </c>
      <c r="V643" t="s">
        <v>313</v>
      </c>
      <c r="W643" t="s">
        <v>320</v>
      </c>
      <c r="X643" t="s">
        <v>356</v>
      </c>
      <c r="Y643" t="s">
        <v>313</v>
      </c>
      <c r="Z643" s="32"/>
      <c r="AA643">
        <v>1485378</v>
      </c>
      <c r="AB643">
        <v>0</v>
      </c>
      <c r="AC643">
        <v>14</v>
      </c>
      <c r="AD643" t="s">
        <v>20</v>
      </c>
      <c r="AE643" s="32">
        <v>46142</v>
      </c>
      <c r="AF643" s="62">
        <v>0.60206018518518523</v>
      </c>
      <c r="AG643" t="s">
        <v>313</v>
      </c>
      <c r="AH643" t="s">
        <v>358</v>
      </c>
      <c r="AI643" s="32">
        <v>46156</v>
      </c>
      <c r="AJ643" s="62">
        <v>0.38688657407407406</v>
      </c>
      <c r="AK643" t="s">
        <v>313</v>
      </c>
      <c r="AL643" t="s">
        <v>313</v>
      </c>
      <c r="AM643" t="s">
        <v>313</v>
      </c>
      <c r="AN643" t="s">
        <v>6419</v>
      </c>
      <c r="AO643" t="s">
        <v>313</v>
      </c>
      <c r="AP643" t="s">
        <v>313</v>
      </c>
      <c r="AQ643" t="s">
        <v>313</v>
      </c>
      <c r="AR643" s="32">
        <v>46156</v>
      </c>
      <c r="AS643">
        <v>90</v>
      </c>
      <c r="AT643" t="s">
        <v>313</v>
      </c>
      <c r="AU643" t="s">
        <v>313</v>
      </c>
      <c r="AV643" t="s">
        <v>313</v>
      </c>
      <c r="AW643" t="s">
        <v>313</v>
      </c>
      <c r="AX643">
        <v>1</v>
      </c>
    </row>
    <row r="644" spans="1:50" x14ac:dyDescent="0.3">
      <c r="A644" t="s">
        <v>20</v>
      </c>
      <c r="B644">
        <v>1160</v>
      </c>
      <c r="D644">
        <v>3693</v>
      </c>
      <c r="E644" t="s">
        <v>6510</v>
      </c>
      <c r="F644" t="s">
        <v>313</v>
      </c>
      <c r="G644" t="s">
        <v>6099</v>
      </c>
      <c r="I644" t="s">
        <v>313</v>
      </c>
      <c r="J644" t="s">
        <v>6100</v>
      </c>
      <c r="K644" t="s">
        <v>1083</v>
      </c>
      <c r="L644" t="s">
        <v>313</v>
      </c>
      <c r="M644" t="s">
        <v>648</v>
      </c>
      <c r="N644" t="s">
        <v>313</v>
      </c>
      <c r="O644" t="s">
        <v>313</v>
      </c>
      <c r="P644" t="s">
        <v>313</v>
      </c>
      <c r="Q644" t="s">
        <v>313</v>
      </c>
      <c r="R644" t="s">
        <v>313</v>
      </c>
      <c r="S644" t="s">
        <v>313</v>
      </c>
      <c r="T644" t="s">
        <v>313</v>
      </c>
      <c r="U644" t="s">
        <v>313</v>
      </c>
      <c r="V644" t="s">
        <v>313</v>
      </c>
      <c r="W644" t="s">
        <v>320</v>
      </c>
      <c r="X644" t="s">
        <v>347</v>
      </c>
      <c r="Y644" t="s">
        <v>313</v>
      </c>
      <c r="Z644" s="32"/>
      <c r="AA644">
        <v>4240</v>
      </c>
      <c r="AB644">
        <v>7128</v>
      </c>
      <c r="AC644">
        <v>20</v>
      </c>
      <c r="AD644" t="s">
        <v>20</v>
      </c>
      <c r="AE644" s="32">
        <v>46142</v>
      </c>
      <c r="AF644" s="62">
        <v>0.60834490740740743</v>
      </c>
      <c r="AG644" t="s">
        <v>313</v>
      </c>
      <c r="AH644" t="s">
        <v>322</v>
      </c>
      <c r="AI644" s="32"/>
      <c r="AJ644" s="62"/>
      <c r="AK644" t="s">
        <v>313</v>
      </c>
      <c r="AL644" t="s">
        <v>313</v>
      </c>
      <c r="AM644" t="s">
        <v>313</v>
      </c>
      <c r="AN644" t="s">
        <v>5963</v>
      </c>
      <c r="AO644" t="s">
        <v>313</v>
      </c>
      <c r="AP644" t="s">
        <v>6548</v>
      </c>
      <c r="AQ644" t="s">
        <v>313</v>
      </c>
      <c r="AR644" s="32">
        <v>46160</v>
      </c>
      <c r="AS644">
        <v>50</v>
      </c>
      <c r="AT644" t="s">
        <v>313</v>
      </c>
      <c r="AU644" t="s">
        <v>313</v>
      </c>
      <c r="AV644" t="s">
        <v>313</v>
      </c>
      <c r="AW644" t="s">
        <v>313</v>
      </c>
      <c r="AX644">
        <v>1</v>
      </c>
    </row>
    <row r="645" spans="1:50" x14ac:dyDescent="0.3">
      <c r="A645" t="s">
        <v>20</v>
      </c>
      <c r="B645">
        <v>1161</v>
      </c>
      <c r="D645">
        <v>3694</v>
      </c>
      <c r="E645" t="s">
        <v>313</v>
      </c>
      <c r="F645" t="s">
        <v>313</v>
      </c>
      <c r="G645" t="s">
        <v>6101</v>
      </c>
      <c r="I645" t="s">
        <v>313</v>
      </c>
      <c r="J645" t="s">
        <v>6102</v>
      </c>
      <c r="K645" t="s">
        <v>5797</v>
      </c>
      <c r="L645" t="s">
        <v>313</v>
      </c>
      <c r="M645" t="s">
        <v>5285</v>
      </c>
      <c r="N645" t="s">
        <v>313</v>
      </c>
      <c r="O645" t="s">
        <v>313</v>
      </c>
      <c r="P645" t="s">
        <v>313</v>
      </c>
      <c r="Q645" t="s">
        <v>313</v>
      </c>
      <c r="R645" t="s">
        <v>313</v>
      </c>
      <c r="S645" t="s">
        <v>313</v>
      </c>
      <c r="T645" t="s">
        <v>313</v>
      </c>
      <c r="U645" t="s">
        <v>313</v>
      </c>
      <c r="V645" t="s">
        <v>313</v>
      </c>
      <c r="W645" t="s">
        <v>320</v>
      </c>
      <c r="X645" t="s">
        <v>347</v>
      </c>
      <c r="Y645" t="s">
        <v>313</v>
      </c>
      <c r="Z645" s="32"/>
      <c r="AA645">
        <v>6000</v>
      </c>
      <c r="AB645">
        <v>2000</v>
      </c>
      <c r="AC645">
        <v>0</v>
      </c>
      <c r="AD645" t="s">
        <v>20</v>
      </c>
      <c r="AE645" s="32">
        <v>46142</v>
      </c>
      <c r="AF645" s="62">
        <v>0.62430555555555556</v>
      </c>
      <c r="AG645" t="s">
        <v>313</v>
      </c>
      <c r="AH645" t="s">
        <v>335</v>
      </c>
      <c r="AI645" s="32">
        <v>46142</v>
      </c>
      <c r="AJ645" s="62">
        <v>0.65401620370370372</v>
      </c>
      <c r="AK645" t="s">
        <v>474</v>
      </c>
      <c r="AL645" t="s">
        <v>6011</v>
      </c>
      <c r="AM645" t="s">
        <v>313</v>
      </c>
      <c r="AN645" t="s">
        <v>5129</v>
      </c>
      <c r="AO645" t="s">
        <v>313</v>
      </c>
      <c r="AP645" t="s">
        <v>5129</v>
      </c>
      <c r="AQ645" t="s">
        <v>313</v>
      </c>
      <c r="AR645" s="32"/>
      <c r="AS645">
        <v>50</v>
      </c>
      <c r="AT645" t="s">
        <v>313</v>
      </c>
      <c r="AU645" t="s">
        <v>313</v>
      </c>
      <c r="AV645" t="s">
        <v>313</v>
      </c>
      <c r="AW645" t="s">
        <v>313</v>
      </c>
      <c r="AX645">
        <v>1</v>
      </c>
    </row>
    <row r="646" spans="1:50" x14ac:dyDescent="0.3">
      <c r="A646" t="s">
        <v>20</v>
      </c>
      <c r="B646">
        <v>1162</v>
      </c>
      <c r="D646">
        <v>3637</v>
      </c>
      <c r="E646" t="s">
        <v>6132</v>
      </c>
      <c r="F646" t="s">
        <v>313</v>
      </c>
      <c r="G646" t="s">
        <v>6133</v>
      </c>
      <c r="I646" t="s">
        <v>313</v>
      </c>
      <c r="J646" t="s">
        <v>6134</v>
      </c>
      <c r="K646" t="s">
        <v>313</v>
      </c>
      <c r="L646" t="s">
        <v>313</v>
      </c>
      <c r="M646" t="s">
        <v>6135</v>
      </c>
      <c r="N646" t="s">
        <v>313</v>
      </c>
      <c r="O646" t="s">
        <v>313</v>
      </c>
      <c r="P646" t="s">
        <v>313</v>
      </c>
      <c r="Q646" t="s">
        <v>6136</v>
      </c>
      <c r="R646" t="s">
        <v>313</v>
      </c>
      <c r="S646" t="s">
        <v>728</v>
      </c>
      <c r="T646" t="s">
        <v>313</v>
      </c>
      <c r="U646" t="s">
        <v>313</v>
      </c>
      <c r="V646" t="s">
        <v>6137</v>
      </c>
      <c r="W646" t="s">
        <v>320</v>
      </c>
      <c r="X646" t="s">
        <v>321</v>
      </c>
      <c r="Y646" t="s">
        <v>313</v>
      </c>
      <c r="Z646" s="32"/>
      <c r="AC646">
        <v>0</v>
      </c>
      <c r="AD646" t="s">
        <v>40</v>
      </c>
      <c r="AE646" s="32">
        <v>46146</v>
      </c>
      <c r="AF646" s="62">
        <v>0.33834490740740741</v>
      </c>
      <c r="AG646" t="s">
        <v>313</v>
      </c>
      <c r="AH646" t="s">
        <v>335</v>
      </c>
      <c r="AI646" s="32">
        <v>46146</v>
      </c>
      <c r="AJ646" s="62">
        <v>0.39653935185185185</v>
      </c>
      <c r="AK646" t="s">
        <v>6118</v>
      </c>
      <c r="AL646" t="s">
        <v>6138</v>
      </c>
      <c r="AM646" t="s">
        <v>313</v>
      </c>
      <c r="AN646" t="s">
        <v>313</v>
      </c>
      <c r="AO646" t="s">
        <v>20</v>
      </c>
      <c r="AP646" t="s">
        <v>313</v>
      </c>
      <c r="AQ646" t="s">
        <v>313</v>
      </c>
      <c r="AR646" s="32"/>
      <c r="AS646">
        <v>30</v>
      </c>
      <c r="AT646" t="s">
        <v>313</v>
      </c>
      <c r="AU646" t="s">
        <v>313</v>
      </c>
      <c r="AV646" t="s">
        <v>313</v>
      </c>
      <c r="AW646" t="s">
        <v>313</v>
      </c>
      <c r="AX646">
        <v>1</v>
      </c>
    </row>
    <row r="647" spans="1:50" x14ac:dyDescent="0.3">
      <c r="A647" t="s">
        <v>6111</v>
      </c>
      <c r="B647">
        <v>1163</v>
      </c>
      <c r="D647">
        <v>3638</v>
      </c>
      <c r="E647" t="s">
        <v>6511</v>
      </c>
      <c r="F647" t="s">
        <v>313</v>
      </c>
      <c r="G647" t="s">
        <v>6139</v>
      </c>
      <c r="H647">
        <v>42263870000101</v>
      </c>
      <c r="I647" t="s">
        <v>313</v>
      </c>
      <c r="J647" t="s">
        <v>6139</v>
      </c>
      <c r="K647" t="s">
        <v>6140</v>
      </c>
      <c r="L647" t="s">
        <v>313</v>
      </c>
      <c r="M647" t="s">
        <v>6141</v>
      </c>
      <c r="N647" t="s">
        <v>313</v>
      </c>
      <c r="O647" t="s">
        <v>313</v>
      </c>
      <c r="P647" t="s">
        <v>313</v>
      </c>
      <c r="Q647" t="s">
        <v>1610</v>
      </c>
      <c r="R647" t="s">
        <v>496</v>
      </c>
      <c r="S647" t="s">
        <v>2025</v>
      </c>
      <c r="T647" t="s">
        <v>313</v>
      </c>
      <c r="U647" t="s">
        <v>313</v>
      </c>
      <c r="V647" t="s">
        <v>5590</v>
      </c>
      <c r="W647" t="s">
        <v>320</v>
      </c>
      <c r="X647" t="s">
        <v>437</v>
      </c>
      <c r="Y647" t="s">
        <v>313</v>
      </c>
      <c r="Z647" s="32"/>
      <c r="AC647">
        <v>16</v>
      </c>
      <c r="AD647" t="s">
        <v>40</v>
      </c>
      <c r="AE647" s="32">
        <v>46146</v>
      </c>
      <c r="AF647" s="62">
        <v>0.34042824074074074</v>
      </c>
      <c r="AG647" t="s">
        <v>313</v>
      </c>
      <c r="AH647" t="s">
        <v>322</v>
      </c>
      <c r="AI647" s="32"/>
      <c r="AJ647" s="62"/>
      <c r="AK647" t="s">
        <v>313</v>
      </c>
      <c r="AL647" t="s">
        <v>313</v>
      </c>
      <c r="AM647" t="s">
        <v>313</v>
      </c>
      <c r="AN647" t="s">
        <v>313</v>
      </c>
      <c r="AO647" t="s">
        <v>6111</v>
      </c>
      <c r="AP647" t="s">
        <v>313</v>
      </c>
      <c r="AQ647" t="s">
        <v>313</v>
      </c>
      <c r="AR647" s="32"/>
      <c r="AS647">
        <v>30</v>
      </c>
      <c r="AT647" t="s">
        <v>313</v>
      </c>
      <c r="AU647" t="s">
        <v>4325</v>
      </c>
      <c r="AV647" t="s">
        <v>313</v>
      </c>
      <c r="AW647" t="s">
        <v>313</v>
      </c>
      <c r="AX647">
        <v>1</v>
      </c>
    </row>
    <row r="648" spans="1:50" x14ac:dyDescent="0.3">
      <c r="A648" t="s">
        <v>45</v>
      </c>
      <c r="B648">
        <v>1164</v>
      </c>
      <c r="D648">
        <v>3695</v>
      </c>
      <c r="E648" t="s">
        <v>313</v>
      </c>
      <c r="F648" t="s">
        <v>313</v>
      </c>
      <c r="G648" t="s">
        <v>6143</v>
      </c>
      <c r="H648">
        <v>64508464000196</v>
      </c>
      <c r="I648" t="s">
        <v>313</v>
      </c>
      <c r="J648" t="s">
        <v>6144</v>
      </c>
      <c r="K648" t="s">
        <v>6145</v>
      </c>
      <c r="L648" t="s">
        <v>313</v>
      </c>
      <c r="M648" t="s">
        <v>6146</v>
      </c>
      <c r="N648" t="s">
        <v>313</v>
      </c>
      <c r="O648" t="s">
        <v>313</v>
      </c>
      <c r="P648" t="s">
        <v>313</v>
      </c>
      <c r="Q648" t="s">
        <v>6147</v>
      </c>
      <c r="R648" t="s">
        <v>1232</v>
      </c>
      <c r="S648" t="s">
        <v>2025</v>
      </c>
      <c r="T648" t="s">
        <v>313</v>
      </c>
      <c r="U648" t="s">
        <v>313</v>
      </c>
      <c r="V648" t="s">
        <v>5574</v>
      </c>
      <c r="W648" t="s">
        <v>320</v>
      </c>
      <c r="X648" t="s">
        <v>437</v>
      </c>
      <c r="Y648" t="s">
        <v>313</v>
      </c>
      <c r="Z648" s="32"/>
      <c r="AC648">
        <v>4</v>
      </c>
      <c r="AD648" t="s">
        <v>40</v>
      </c>
      <c r="AE648" s="32">
        <v>46146</v>
      </c>
      <c r="AF648" s="62">
        <v>0.34131944444444445</v>
      </c>
      <c r="AG648" t="s">
        <v>313</v>
      </c>
      <c r="AH648" t="s">
        <v>335</v>
      </c>
      <c r="AI648" s="32">
        <v>46150</v>
      </c>
      <c r="AJ648" s="62">
        <v>0.43851851851851853</v>
      </c>
      <c r="AK648" t="s">
        <v>6118</v>
      </c>
      <c r="AL648" t="s">
        <v>313</v>
      </c>
      <c r="AM648" t="s">
        <v>313</v>
      </c>
      <c r="AN648" t="s">
        <v>313</v>
      </c>
      <c r="AO648" t="s">
        <v>45</v>
      </c>
      <c r="AP648" t="s">
        <v>313</v>
      </c>
      <c r="AQ648" t="s">
        <v>313</v>
      </c>
      <c r="AR648" s="32">
        <v>46150</v>
      </c>
      <c r="AS648">
        <v>31</v>
      </c>
      <c r="AT648" t="s">
        <v>313</v>
      </c>
      <c r="AU648" t="s">
        <v>313</v>
      </c>
      <c r="AV648" t="s">
        <v>313</v>
      </c>
      <c r="AW648" t="s">
        <v>313</v>
      </c>
      <c r="AX648">
        <v>1</v>
      </c>
    </row>
    <row r="649" spans="1:50" x14ac:dyDescent="0.3">
      <c r="A649" t="s">
        <v>20</v>
      </c>
      <c r="B649">
        <v>1165</v>
      </c>
      <c r="D649">
        <v>3698</v>
      </c>
      <c r="E649" t="s">
        <v>313</v>
      </c>
      <c r="F649" t="s">
        <v>313</v>
      </c>
      <c r="G649" t="s">
        <v>6148</v>
      </c>
      <c r="H649">
        <v>15725079000195</v>
      </c>
      <c r="I649" t="s">
        <v>313</v>
      </c>
      <c r="J649" t="s">
        <v>6149</v>
      </c>
      <c r="K649" t="s">
        <v>6150</v>
      </c>
      <c r="L649" t="s">
        <v>313</v>
      </c>
      <c r="M649" t="s">
        <v>6151</v>
      </c>
      <c r="N649" t="s">
        <v>313</v>
      </c>
      <c r="O649" t="s">
        <v>313</v>
      </c>
      <c r="P649" t="s">
        <v>313</v>
      </c>
      <c r="Q649" t="s">
        <v>313</v>
      </c>
      <c r="R649" t="s">
        <v>313</v>
      </c>
      <c r="S649" t="s">
        <v>2025</v>
      </c>
      <c r="T649" t="s">
        <v>313</v>
      </c>
      <c r="U649" t="s">
        <v>313</v>
      </c>
      <c r="V649" t="s">
        <v>5590</v>
      </c>
      <c r="W649" t="s">
        <v>320</v>
      </c>
      <c r="X649" t="s">
        <v>437</v>
      </c>
      <c r="Y649" t="s">
        <v>313</v>
      </c>
      <c r="Z649" s="32"/>
      <c r="AC649">
        <v>10</v>
      </c>
      <c r="AD649" t="s">
        <v>40</v>
      </c>
      <c r="AE649" s="32">
        <v>46146</v>
      </c>
      <c r="AF649" s="62">
        <v>0.34255787037037039</v>
      </c>
      <c r="AG649" t="s">
        <v>313</v>
      </c>
      <c r="AH649" t="s">
        <v>335</v>
      </c>
      <c r="AI649" s="32">
        <v>46156</v>
      </c>
      <c r="AJ649" s="62">
        <v>0.48023148148148148</v>
      </c>
      <c r="AK649" t="s">
        <v>6122</v>
      </c>
      <c r="AL649" t="s">
        <v>6420</v>
      </c>
      <c r="AM649" t="s">
        <v>313</v>
      </c>
      <c r="AN649" t="s">
        <v>313</v>
      </c>
      <c r="AO649" t="s">
        <v>20</v>
      </c>
      <c r="AP649" t="s">
        <v>313</v>
      </c>
      <c r="AQ649" t="s">
        <v>313</v>
      </c>
      <c r="AR649" s="32">
        <v>46156</v>
      </c>
      <c r="AS649">
        <v>28</v>
      </c>
      <c r="AT649" t="s">
        <v>313</v>
      </c>
      <c r="AU649" t="s">
        <v>313</v>
      </c>
      <c r="AV649" t="s">
        <v>313</v>
      </c>
      <c r="AW649" t="s">
        <v>313</v>
      </c>
      <c r="AX649">
        <v>1</v>
      </c>
    </row>
    <row r="650" spans="1:50" x14ac:dyDescent="0.3">
      <c r="A650" t="s">
        <v>6111</v>
      </c>
      <c r="B650">
        <v>1166</v>
      </c>
      <c r="D650">
        <v>3699</v>
      </c>
      <c r="E650" t="s">
        <v>6512</v>
      </c>
      <c r="F650" t="s">
        <v>313</v>
      </c>
      <c r="G650" t="s">
        <v>6152</v>
      </c>
      <c r="I650" t="s">
        <v>313</v>
      </c>
      <c r="J650" t="s">
        <v>6153</v>
      </c>
      <c r="K650" t="s">
        <v>6154</v>
      </c>
      <c r="L650" t="s">
        <v>313</v>
      </c>
      <c r="M650" t="s">
        <v>6155</v>
      </c>
      <c r="N650" t="s">
        <v>313</v>
      </c>
      <c r="O650" t="s">
        <v>313</v>
      </c>
      <c r="P650" t="s">
        <v>313</v>
      </c>
      <c r="Q650" t="s">
        <v>313</v>
      </c>
      <c r="R650" t="s">
        <v>313</v>
      </c>
      <c r="S650" t="s">
        <v>2025</v>
      </c>
      <c r="T650" t="s">
        <v>313</v>
      </c>
      <c r="U650" t="s">
        <v>313</v>
      </c>
      <c r="V650" t="s">
        <v>5590</v>
      </c>
      <c r="W650" t="s">
        <v>320</v>
      </c>
      <c r="X650" t="s">
        <v>437</v>
      </c>
      <c r="Y650" t="s">
        <v>313</v>
      </c>
      <c r="Z650" s="32"/>
      <c r="AC650">
        <v>16</v>
      </c>
      <c r="AD650" t="s">
        <v>40</v>
      </c>
      <c r="AE650" s="32">
        <v>46146</v>
      </c>
      <c r="AF650" s="62">
        <v>0.34332175925925928</v>
      </c>
      <c r="AG650" t="s">
        <v>313</v>
      </c>
      <c r="AH650" t="s">
        <v>322</v>
      </c>
      <c r="AI650" s="32"/>
      <c r="AJ650" s="62"/>
      <c r="AK650" t="s">
        <v>313</v>
      </c>
      <c r="AL650" t="s">
        <v>313</v>
      </c>
      <c r="AM650" t="s">
        <v>313</v>
      </c>
      <c r="AN650" t="s">
        <v>313</v>
      </c>
      <c r="AO650" t="s">
        <v>6111</v>
      </c>
      <c r="AP650" t="s">
        <v>313</v>
      </c>
      <c r="AQ650" t="s">
        <v>313</v>
      </c>
      <c r="AR650" s="32">
        <v>46153</v>
      </c>
      <c r="AS650">
        <v>30</v>
      </c>
      <c r="AT650" t="s">
        <v>313</v>
      </c>
      <c r="AU650" t="s">
        <v>313</v>
      </c>
      <c r="AV650" t="s">
        <v>313</v>
      </c>
      <c r="AW650" t="s">
        <v>313</v>
      </c>
      <c r="AX650">
        <v>1</v>
      </c>
    </row>
    <row r="651" spans="1:50" x14ac:dyDescent="0.3">
      <c r="A651" t="s">
        <v>45</v>
      </c>
      <c r="B651">
        <v>1167</v>
      </c>
      <c r="D651">
        <v>3700</v>
      </c>
      <c r="E651" t="s">
        <v>313</v>
      </c>
      <c r="F651" t="s">
        <v>313</v>
      </c>
      <c r="G651" t="s">
        <v>6156</v>
      </c>
      <c r="I651" t="s">
        <v>313</v>
      </c>
      <c r="J651" t="s">
        <v>6157</v>
      </c>
      <c r="K651" t="s">
        <v>6158</v>
      </c>
      <c r="L651" t="s">
        <v>313</v>
      </c>
      <c r="M651" t="s">
        <v>6159</v>
      </c>
      <c r="N651" t="s">
        <v>313</v>
      </c>
      <c r="O651" t="s">
        <v>313</v>
      </c>
      <c r="P651" t="s">
        <v>313</v>
      </c>
      <c r="Q651" t="s">
        <v>313</v>
      </c>
      <c r="R651" t="s">
        <v>313</v>
      </c>
      <c r="S651" t="s">
        <v>2025</v>
      </c>
      <c r="T651" t="s">
        <v>313</v>
      </c>
      <c r="U651" t="s">
        <v>313</v>
      </c>
      <c r="V651" t="s">
        <v>5574</v>
      </c>
      <c r="W651" t="s">
        <v>320</v>
      </c>
      <c r="X651" t="s">
        <v>437</v>
      </c>
      <c r="Y651" t="s">
        <v>313</v>
      </c>
      <c r="Z651" s="32"/>
      <c r="AC651">
        <v>4</v>
      </c>
      <c r="AD651" t="s">
        <v>40</v>
      </c>
      <c r="AE651" s="32">
        <v>46146</v>
      </c>
      <c r="AF651" s="62">
        <v>0.34416666666666668</v>
      </c>
      <c r="AG651" t="s">
        <v>313</v>
      </c>
      <c r="AH651" t="s">
        <v>335</v>
      </c>
      <c r="AI651" s="32">
        <v>46150</v>
      </c>
      <c r="AJ651" s="62">
        <v>0.43725694444444446</v>
      </c>
      <c r="AK651" t="s">
        <v>6118</v>
      </c>
      <c r="AL651" t="s">
        <v>313</v>
      </c>
      <c r="AM651" t="s">
        <v>313</v>
      </c>
      <c r="AN651" t="s">
        <v>313</v>
      </c>
      <c r="AO651" t="s">
        <v>45</v>
      </c>
      <c r="AP651" t="s">
        <v>313</v>
      </c>
      <c r="AQ651" t="s">
        <v>313</v>
      </c>
      <c r="AR651" s="32">
        <v>46150</v>
      </c>
      <c r="AS651">
        <v>30</v>
      </c>
      <c r="AT651" t="s">
        <v>313</v>
      </c>
      <c r="AU651" t="s">
        <v>313</v>
      </c>
      <c r="AV651" t="s">
        <v>313</v>
      </c>
      <c r="AW651" t="s">
        <v>313</v>
      </c>
      <c r="AX651">
        <v>1</v>
      </c>
    </row>
    <row r="652" spans="1:50" x14ac:dyDescent="0.3">
      <c r="A652" t="s">
        <v>45</v>
      </c>
      <c r="B652">
        <v>1168</v>
      </c>
      <c r="D652">
        <v>3701</v>
      </c>
      <c r="E652" t="s">
        <v>313</v>
      </c>
      <c r="F652" t="s">
        <v>313</v>
      </c>
      <c r="G652" t="s">
        <v>6160</v>
      </c>
      <c r="I652" t="s">
        <v>313</v>
      </c>
      <c r="J652" t="s">
        <v>6161</v>
      </c>
      <c r="K652" t="s">
        <v>6162</v>
      </c>
      <c r="L652" t="s">
        <v>313</v>
      </c>
      <c r="M652" t="s">
        <v>6163</v>
      </c>
      <c r="N652" t="s">
        <v>313</v>
      </c>
      <c r="O652" t="s">
        <v>313</v>
      </c>
      <c r="P652" t="s">
        <v>313</v>
      </c>
      <c r="Q652" t="s">
        <v>313</v>
      </c>
      <c r="R652" t="s">
        <v>313</v>
      </c>
      <c r="S652" t="s">
        <v>2025</v>
      </c>
      <c r="T652" t="s">
        <v>313</v>
      </c>
      <c r="U652" t="s">
        <v>313</v>
      </c>
      <c r="V652" t="s">
        <v>5590</v>
      </c>
      <c r="W652" t="s">
        <v>320</v>
      </c>
      <c r="X652" t="s">
        <v>321</v>
      </c>
      <c r="Y652" t="s">
        <v>313</v>
      </c>
      <c r="Z652" s="32"/>
      <c r="AC652">
        <v>5</v>
      </c>
      <c r="AD652" t="s">
        <v>40</v>
      </c>
      <c r="AE652" s="32">
        <v>46146</v>
      </c>
      <c r="AF652" s="62">
        <v>0.34478009259259257</v>
      </c>
      <c r="AG652" t="s">
        <v>313</v>
      </c>
      <c r="AH652" t="s">
        <v>335</v>
      </c>
      <c r="AI652" s="32">
        <v>46151</v>
      </c>
      <c r="AJ652" s="62">
        <v>0.36596064814814816</v>
      </c>
      <c r="AK652" t="s">
        <v>6164</v>
      </c>
      <c r="AL652" t="s">
        <v>313</v>
      </c>
      <c r="AM652" t="s">
        <v>313</v>
      </c>
      <c r="AN652" t="s">
        <v>313</v>
      </c>
      <c r="AO652" t="s">
        <v>45</v>
      </c>
      <c r="AP652" t="s">
        <v>313</v>
      </c>
      <c r="AQ652" t="s">
        <v>313</v>
      </c>
      <c r="AR652" s="32"/>
      <c r="AS652">
        <v>30</v>
      </c>
      <c r="AT652" t="s">
        <v>313</v>
      </c>
      <c r="AU652" t="s">
        <v>313</v>
      </c>
      <c r="AV652" t="s">
        <v>313</v>
      </c>
      <c r="AW652" t="s">
        <v>313</v>
      </c>
      <c r="AX652">
        <v>1</v>
      </c>
    </row>
    <row r="653" spans="1:50" x14ac:dyDescent="0.3">
      <c r="A653" t="s">
        <v>20</v>
      </c>
      <c r="B653">
        <v>1169</v>
      </c>
      <c r="D653">
        <v>3702</v>
      </c>
      <c r="E653" t="s">
        <v>6513</v>
      </c>
      <c r="F653" t="s">
        <v>313</v>
      </c>
      <c r="G653" t="s">
        <v>6165</v>
      </c>
      <c r="H653">
        <v>29795322000156</v>
      </c>
      <c r="I653" t="s">
        <v>313</v>
      </c>
      <c r="J653" t="s">
        <v>6166</v>
      </c>
      <c r="K653" t="s">
        <v>6167</v>
      </c>
      <c r="L653" t="s">
        <v>313</v>
      </c>
      <c r="M653" t="s">
        <v>6168</v>
      </c>
      <c r="N653" t="s">
        <v>313</v>
      </c>
      <c r="O653" t="s">
        <v>313</v>
      </c>
      <c r="P653" t="s">
        <v>313</v>
      </c>
      <c r="Q653" t="s">
        <v>631</v>
      </c>
      <c r="R653" t="s">
        <v>330</v>
      </c>
      <c r="S653" t="s">
        <v>2025</v>
      </c>
      <c r="T653" t="s">
        <v>313</v>
      </c>
      <c r="U653" t="s">
        <v>313</v>
      </c>
      <c r="V653" t="s">
        <v>5590</v>
      </c>
      <c r="W653" t="s">
        <v>320</v>
      </c>
      <c r="X653" t="s">
        <v>437</v>
      </c>
      <c r="Y653" t="s">
        <v>313</v>
      </c>
      <c r="Z653" s="32"/>
      <c r="AC653">
        <v>11</v>
      </c>
      <c r="AD653" t="s">
        <v>40</v>
      </c>
      <c r="AE653" s="32">
        <v>46146</v>
      </c>
      <c r="AF653" s="62">
        <v>0.34650462962962963</v>
      </c>
      <c r="AG653" t="s">
        <v>313</v>
      </c>
      <c r="AH653" t="s">
        <v>335</v>
      </c>
      <c r="AI653" s="32">
        <v>46157</v>
      </c>
      <c r="AJ653" s="62">
        <v>0.68731481481481482</v>
      </c>
      <c r="AK653" t="s">
        <v>6122</v>
      </c>
      <c r="AL653" t="s">
        <v>6514</v>
      </c>
      <c r="AM653" t="s">
        <v>313</v>
      </c>
      <c r="AN653" t="s">
        <v>313</v>
      </c>
      <c r="AO653" t="s">
        <v>20</v>
      </c>
      <c r="AP653" t="s">
        <v>313</v>
      </c>
      <c r="AQ653" t="s">
        <v>313</v>
      </c>
      <c r="AR653" s="32">
        <v>46157</v>
      </c>
      <c r="AS653">
        <v>31</v>
      </c>
      <c r="AT653" t="s">
        <v>313</v>
      </c>
      <c r="AU653" t="s">
        <v>313</v>
      </c>
      <c r="AV653" t="s">
        <v>313</v>
      </c>
      <c r="AW653" t="s">
        <v>313</v>
      </c>
      <c r="AX653">
        <v>1</v>
      </c>
    </row>
    <row r="654" spans="1:50" x14ac:dyDescent="0.3">
      <c r="A654" t="s">
        <v>20</v>
      </c>
      <c r="B654">
        <v>1170</v>
      </c>
      <c r="D654">
        <v>3704</v>
      </c>
      <c r="E654" t="s">
        <v>6515</v>
      </c>
      <c r="F654" t="s">
        <v>313</v>
      </c>
      <c r="G654" t="s">
        <v>6169</v>
      </c>
      <c r="I654" t="s">
        <v>313</v>
      </c>
      <c r="J654" t="s">
        <v>6170</v>
      </c>
      <c r="K654" t="s">
        <v>6171</v>
      </c>
      <c r="L654" t="s">
        <v>313</v>
      </c>
      <c r="M654" t="s">
        <v>6172</v>
      </c>
      <c r="N654" t="s">
        <v>313</v>
      </c>
      <c r="O654" t="s">
        <v>313</v>
      </c>
      <c r="P654" t="s">
        <v>313</v>
      </c>
      <c r="Q654" t="s">
        <v>463</v>
      </c>
      <c r="R654" t="s">
        <v>313</v>
      </c>
      <c r="S654" t="s">
        <v>354</v>
      </c>
      <c r="T654" t="s">
        <v>313</v>
      </c>
      <c r="U654" t="s">
        <v>313</v>
      </c>
      <c r="V654" t="s">
        <v>5595</v>
      </c>
      <c r="W654" t="s">
        <v>320</v>
      </c>
      <c r="X654" t="s">
        <v>437</v>
      </c>
      <c r="Y654" t="s">
        <v>313</v>
      </c>
      <c r="Z654" s="32"/>
      <c r="AC654">
        <v>11</v>
      </c>
      <c r="AD654" t="s">
        <v>40</v>
      </c>
      <c r="AE654" s="32">
        <v>46146</v>
      </c>
      <c r="AF654" s="62">
        <v>0.34758101851851853</v>
      </c>
      <c r="AG654" t="s">
        <v>313</v>
      </c>
      <c r="AH654" t="s">
        <v>335</v>
      </c>
      <c r="AI654" s="32">
        <v>46157</v>
      </c>
      <c r="AJ654" s="62">
        <v>0.68228009259259259</v>
      </c>
      <c r="AK654" t="s">
        <v>474</v>
      </c>
      <c r="AL654" t="s">
        <v>6516</v>
      </c>
      <c r="AM654" t="s">
        <v>313</v>
      </c>
      <c r="AN654" t="s">
        <v>313</v>
      </c>
      <c r="AO654" t="s">
        <v>20</v>
      </c>
      <c r="AP654" t="s">
        <v>313</v>
      </c>
      <c r="AQ654" t="s">
        <v>313</v>
      </c>
      <c r="AR654" s="32">
        <v>46157</v>
      </c>
      <c r="AS654">
        <v>30</v>
      </c>
      <c r="AT654" t="s">
        <v>313</v>
      </c>
      <c r="AU654" t="s">
        <v>313</v>
      </c>
      <c r="AV654" t="s">
        <v>313</v>
      </c>
      <c r="AW654" t="s">
        <v>313</v>
      </c>
      <c r="AX654">
        <v>1</v>
      </c>
    </row>
    <row r="655" spans="1:50" x14ac:dyDescent="0.3">
      <c r="A655" t="s">
        <v>6111</v>
      </c>
      <c r="B655">
        <v>1171</v>
      </c>
      <c r="D655">
        <v>3705</v>
      </c>
      <c r="E655" t="s">
        <v>6307</v>
      </c>
      <c r="F655" t="s">
        <v>313</v>
      </c>
      <c r="G655" t="s">
        <v>6173</v>
      </c>
      <c r="I655" t="s">
        <v>313</v>
      </c>
      <c r="J655" t="s">
        <v>6174</v>
      </c>
      <c r="K655" t="s">
        <v>6175</v>
      </c>
      <c r="L655" t="s">
        <v>313</v>
      </c>
      <c r="M655" t="s">
        <v>6176</v>
      </c>
      <c r="N655" t="s">
        <v>313</v>
      </c>
      <c r="O655" t="s">
        <v>313</v>
      </c>
      <c r="P655" t="s">
        <v>313</v>
      </c>
      <c r="Q655" t="s">
        <v>313</v>
      </c>
      <c r="R655" t="s">
        <v>313</v>
      </c>
      <c r="S655" t="s">
        <v>2025</v>
      </c>
      <c r="T655" t="s">
        <v>313</v>
      </c>
      <c r="U655" t="s">
        <v>313</v>
      </c>
      <c r="V655" t="s">
        <v>5590</v>
      </c>
      <c r="W655" t="s">
        <v>320</v>
      </c>
      <c r="X655" t="s">
        <v>437</v>
      </c>
      <c r="Y655" t="s">
        <v>313</v>
      </c>
      <c r="Z655" s="32"/>
      <c r="AC655">
        <v>14</v>
      </c>
      <c r="AD655" t="s">
        <v>40</v>
      </c>
      <c r="AE655" s="32">
        <v>46146</v>
      </c>
      <c r="AF655" s="62">
        <v>0.34806712962962966</v>
      </c>
      <c r="AG655" t="s">
        <v>313</v>
      </c>
      <c r="AH655" t="s">
        <v>335</v>
      </c>
      <c r="AI655" s="32">
        <v>46160</v>
      </c>
      <c r="AJ655" s="62">
        <v>0.3971527777777778</v>
      </c>
      <c r="AK655" t="s">
        <v>6122</v>
      </c>
      <c r="AL655" t="s">
        <v>6517</v>
      </c>
      <c r="AM655" t="s">
        <v>313</v>
      </c>
      <c r="AN655" t="s">
        <v>313</v>
      </c>
      <c r="AO655" t="s">
        <v>6111</v>
      </c>
      <c r="AP655" t="s">
        <v>313</v>
      </c>
      <c r="AQ655" t="s">
        <v>313</v>
      </c>
      <c r="AR655" s="32">
        <v>46153</v>
      </c>
      <c r="AS655">
        <v>30</v>
      </c>
      <c r="AT655" t="s">
        <v>313</v>
      </c>
      <c r="AU655" t="s">
        <v>313</v>
      </c>
      <c r="AV655" t="s">
        <v>313</v>
      </c>
      <c r="AW655" t="s">
        <v>313</v>
      </c>
      <c r="AX655">
        <v>1</v>
      </c>
    </row>
    <row r="656" spans="1:50" x14ac:dyDescent="0.3">
      <c r="A656" t="s">
        <v>6111</v>
      </c>
      <c r="B656">
        <v>1172</v>
      </c>
      <c r="D656">
        <v>3706</v>
      </c>
      <c r="E656" t="s">
        <v>6518</v>
      </c>
      <c r="F656" t="s">
        <v>313</v>
      </c>
      <c r="G656" t="s">
        <v>6177</v>
      </c>
      <c r="H656">
        <v>32268865000391</v>
      </c>
      <c r="I656" t="s">
        <v>313</v>
      </c>
      <c r="J656" t="s">
        <v>6178</v>
      </c>
      <c r="K656" t="s">
        <v>6179</v>
      </c>
      <c r="L656" t="s">
        <v>313</v>
      </c>
      <c r="M656" t="s">
        <v>6180</v>
      </c>
      <c r="N656" t="s">
        <v>313</v>
      </c>
      <c r="O656" t="s">
        <v>313</v>
      </c>
      <c r="P656" t="s">
        <v>313</v>
      </c>
      <c r="Q656" t="s">
        <v>313</v>
      </c>
      <c r="R656" t="s">
        <v>313</v>
      </c>
      <c r="S656" t="s">
        <v>2025</v>
      </c>
      <c r="T656" t="s">
        <v>313</v>
      </c>
      <c r="U656" t="s">
        <v>313</v>
      </c>
      <c r="V656" t="s">
        <v>5590</v>
      </c>
      <c r="W656" t="s">
        <v>320</v>
      </c>
      <c r="X656" t="s">
        <v>437</v>
      </c>
      <c r="Y656" t="s">
        <v>313</v>
      </c>
      <c r="Z656" s="32"/>
      <c r="AC656">
        <v>16</v>
      </c>
      <c r="AD656" t="s">
        <v>40</v>
      </c>
      <c r="AE656" s="32">
        <v>46146</v>
      </c>
      <c r="AF656" s="62">
        <v>0.34863425925925928</v>
      </c>
      <c r="AG656" t="s">
        <v>313</v>
      </c>
      <c r="AH656" t="s">
        <v>322</v>
      </c>
      <c r="AI656" s="32"/>
      <c r="AJ656" s="62"/>
      <c r="AK656" t="s">
        <v>313</v>
      </c>
      <c r="AL656" t="s">
        <v>313</v>
      </c>
      <c r="AM656" t="s">
        <v>313</v>
      </c>
      <c r="AN656" t="s">
        <v>313</v>
      </c>
      <c r="AO656" t="s">
        <v>6111</v>
      </c>
      <c r="AP656" t="s">
        <v>313</v>
      </c>
      <c r="AQ656" t="s">
        <v>313</v>
      </c>
      <c r="AR656" s="32">
        <v>46153</v>
      </c>
      <c r="AS656">
        <v>30</v>
      </c>
      <c r="AT656" t="s">
        <v>313</v>
      </c>
      <c r="AU656" t="s">
        <v>313</v>
      </c>
      <c r="AV656" t="s">
        <v>313</v>
      </c>
      <c r="AW656" t="s">
        <v>313</v>
      </c>
      <c r="AX656">
        <v>1</v>
      </c>
    </row>
    <row r="657" spans="1:50" x14ac:dyDescent="0.3">
      <c r="A657" t="s">
        <v>20</v>
      </c>
      <c r="B657">
        <v>1173</v>
      </c>
      <c r="D657">
        <v>3707</v>
      </c>
      <c r="E657" t="s">
        <v>6519</v>
      </c>
      <c r="F657" t="s">
        <v>313</v>
      </c>
      <c r="G657" t="s">
        <v>6181</v>
      </c>
      <c r="H657">
        <v>1784943000115</v>
      </c>
      <c r="I657" t="s">
        <v>313</v>
      </c>
      <c r="J657" t="s">
        <v>6182</v>
      </c>
      <c r="K657" t="s">
        <v>6183</v>
      </c>
      <c r="L657" t="s">
        <v>313</v>
      </c>
      <c r="M657" t="s">
        <v>6184</v>
      </c>
      <c r="N657" t="s">
        <v>313</v>
      </c>
      <c r="O657" t="s">
        <v>313</v>
      </c>
      <c r="P657" t="s">
        <v>313</v>
      </c>
      <c r="Q657" t="s">
        <v>313</v>
      </c>
      <c r="R657" t="s">
        <v>1905</v>
      </c>
      <c r="S657" t="s">
        <v>728</v>
      </c>
      <c r="T657" t="s">
        <v>313</v>
      </c>
      <c r="U657" t="s">
        <v>313</v>
      </c>
      <c r="V657" t="s">
        <v>5590</v>
      </c>
      <c r="W657" t="s">
        <v>320</v>
      </c>
      <c r="X657" t="s">
        <v>437</v>
      </c>
      <c r="Y657" t="s">
        <v>313</v>
      </c>
      <c r="Z657" s="32"/>
      <c r="AC657">
        <v>16</v>
      </c>
      <c r="AD657" t="s">
        <v>40</v>
      </c>
      <c r="AE657" s="32">
        <v>46146</v>
      </c>
      <c r="AF657" s="62">
        <v>0.34932870370370372</v>
      </c>
      <c r="AG657" t="s">
        <v>313</v>
      </c>
      <c r="AH657" t="s">
        <v>322</v>
      </c>
      <c r="AI657" s="32"/>
      <c r="AJ657" s="62"/>
      <c r="AK657" t="s">
        <v>313</v>
      </c>
      <c r="AL657" t="s">
        <v>313</v>
      </c>
      <c r="AM657" t="s">
        <v>313</v>
      </c>
      <c r="AN657" t="s">
        <v>313</v>
      </c>
      <c r="AO657" t="s">
        <v>20</v>
      </c>
      <c r="AP657" t="s">
        <v>313</v>
      </c>
      <c r="AQ657" t="s">
        <v>313</v>
      </c>
      <c r="AR657" s="32">
        <v>46157</v>
      </c>
      <c r="AS657">
        <v>30</v>
      </c>
      <c r="AT657" t="s">
        <v>313</v>
      </c>
      <c r="AU657" t="s">
        <v>313</v>
      </c>
      <c r="AV657" t="s">
        <v>313</v>
      </c>
      <c r="AW657" t="s">
        <v>313</v>
      </c>
      <c r="AX657">
        <v>1</v>
      </c>
    </row>
    <row r="658" spans="1:50" x14ac:dyDescent="0.3">
      <c r="A658" t="s">
        <v>6111</v>
      </c>
      <c r="B658">
        <v>1174</v>
      </c>
      <c r="D658">
        <v>3708</v>
      </c>
      <c r="E658" t="s">
        <v>6520</v>
      </c>
      <c r="F658" t="s">
        <v>313</v>
      </c>
      <c r="G658" t="s">
        <v>6185</v>
      </c>
      <c r="H658">
        <v>10667844000144</v>
      </c>
      <c r="I658" t="s">
        <v>313</v>
      </c>
      <c r="J658" t="s">
        <v>6186</v>
      </c>
      <c r="K658" t="s">
        <v>6187</v>
      </c>
      <c r="L658" t="s">
        <v>313</v>
      </c>
      <c r="M658" t="s">
        <v>6188</v>
      </c>
      <c r="N658" t="s">
        <v>313</v>
      </c>
      <c r="O658" t="s">
        <v>313</v>
      </c>
      <c r="P658" t="s">
        <v>313</v>
      </c>
      <c r="Q658" t="s">
        <v>313</v>
      </c>
      <c r="R658" t="s">
        <v>313</v>
      </c>
      <c r="S658" t="s">
        <v>2025</v>
      </c>
      <c r="T658" t="s">
        <v>313</v>
      </c>
      <c r="U658" t="s">
        <v>313</v>
      </c>
      <c r="V658" t="s">
        <v>5590</v>
      </c>
      <c r="W658" t="s">
        <v>320</v>
      </c>
      <c r="X658" t="s">
        <v>437</v>
      </c>
      <c r="Y658" t="s">
        <v>313</v>
      </c>
      <c r="Z658" s="32"/>
      <c r="AC658">
        <v>16</v>
      </c>
      <c r="AD658" t="s">
        <v>40</v>
      </c>
      <c r="AE658" s="32">
        <v>46146</v>
      </c>
      <c r="AF658" s="62">
        <v>0.34989583333333335</v>
      </c>
      <c r="AG658" t="s">
        <v>313</v>
      </c>
      <c r="AH658" t="s">
        <v>322</v>
      </c>
      <c r="AI658" s="32"/>
      <c r="AJ658" s="62"/>
      <c r="AK658" t="s">
        <v>313</v>
      </c>
      <c r="AL658" t="s">
        <v>313</v>
      </c>
      <c r="AM658" t="s">
        <v>313</v>
      </c>
      <c r="AN658" t="s">
        <v>313</v>
      </c>
      <c r="AO658" t="s">
        <v>6111</v>
      </c>
      <c r="AP658" t="s">
        <v>313</v>
      </c>
      <c r="AQ658" t="s">
        <v>313</v>
      </c>
      <c r="AR658" s="32">
        <v>46153</v>
      </c>
      <c r="AS658">
        <v>30</v>
      </c>
      <c r="AT658" t="s">
        <v>313</v>
      </c>
      <c r="AU658" t="s">
        <v>313</v>
      </c>
      <c r="AV658" t="s">
        <v>313</v>
      </c>
      <c r="AW658" t="s">
        <v>313</v>
      </c>
      <c r="AX658">
        <v>1</v>
      </c>
    </row>
    <row r="659" spans="1:50" x14ac:dyDescent="0.3">
      <c r="A659" t="s">
        <v>6111</v>
      </c>
      <c r="B659">
        <v>1175</v>
      </c>
      <c r="C659">
        <v>213</v>
      </c>
      <c r="D659">
        <v>3714</v>
      </c>
      <c r="E659" t="s">
        <v>6308</v>
      </c>
      <c r="F659" t="s">
        <v>313</v>
      </c>
      <c r="G659" t="s">
        <v>6189</v>
      </c>
      <c r="H659">
        <v>3670607000177</v>
      </c>
      <c r="I659" t="s">
        <v>6190</v>
      </c>
      <c r="J659" t="s">
        <v>6191</v>
      </c>
      <c r="K659" t="s">
        <v>6192</v>
      </c>
      <c r="L659" t="s">
        <v>6193</v>
      </c>
      <c r="M659" t="s">
        <v>6194</v>
      </c>
      <c r="N659" t="s">
        <v>639</v>
      </c>
      <c r="O659" t="s">
        <v>313</v>
      </c>
      <c r="P659" t="s">
        <v>6195</v>
      </c>
      <c r="Q659" t="s">
        <v>6196</v>
      </c>
      <c r="R659" t="s">
        <v>330</v>
      </c>
      <c r="S659" t="s">
        <v>331</v>
      </c>
      <c r="T659" t="s">
        <v>331</v>
      </c>
      <c r="U659" t="s">
        <v>313</v>
      </c>
      <c r="V659" t="s">
        <v>3820</v>
      </c>
      <c r="W659" t="s">
        <v>320</v>
      </c>
      <c r="X659" t="s">
        <v>437</v>
      </c>
      <c r="Y659" t="s">
        <v>313</v>
      </c>
      <c r="Z659" s="32"/>
      <c r="AC659">
        <v>16</v>
      </c>
      <c r="AD659" t="s">
        <v>40</v>
      </c>
      <c r="AE659" s="32">
        <v>46146</v>
      </c>
      <c r="AF659" s="62">
        <v>0.36387731481481483</v>
      </c>
      <c r="AG659" t="s">
        <v>313</v>
      </c>
      <c r="AH659" t="s">
        <v>322</v>
      </c>
      <c r="AI659" s="32"/>
      <c r="AJ659" s="62"/>
      <c r="AK659" t="s">
        <v>313</v>
      </c>
      <c r="AL659" t="s">
        <v>313</v>
      </c>
      <c r="AM659" t="s">
        <v>313</v>
      </c>
      <c r="AN659" t="s">
        <v>313</v>
      </c>
      <c r="AO659" t="s">
        <v>6111</v>
      </c>
      <c r="AP659" t="s">
        <v>313</v>
      </c>
      <c r="AQ659" t="s">
        <v>313</v>
      </c>
      <c r="AR659" s="32">
        <v>46153</v>
      </c>
      <c r="AS659">
        <v>30</v>
      </c>
      <c r="AT659" t="s">
        <v>313</v>
      </c>
      <c r="AU659" t="s">
        <v>313</v>
      </c>
      <c r="AV659" t="s">
        <v>313</v>
      </c>
      <c r="AW659" t="s">
        <v>313</v>
      </c>
      <c r="AX659">
        <v>1</v>
      </c>
    </row>
    <row r="660" spans="1:50" x14ac:dyDescent="0.3">
      <c r="A660" t="s">
        <v>45</v>
      </c>
      <c r="B660">
        <v>1176</v>
      </c>
      <c r="D660">
        <v>3716</v>
      </c>
      <c r="E660" t="s">
        <v>313</v>
      </c>
      <c r="F660" t="s">
        <v>313</v>
      </c>
      <c r="G660" t="s">
        <v>6197</v>
      </c>
      <c r="H660">
        <v>52696640000181</v>
      </c>
      <c r="I660" t="s">
        <v>313</v>
      </c>
      <c r="J660" t="s">
        <v>6198</v>
      </c>
      <c r="K660" t="s">
        <v>6199</v>
      </c>
      <c r="L660" t="s">
        <v>313</v>
      </c>
      <c r="M660" t="s">
        <v>6200</v>
      </c>
      <c r="N660" t="s">
        <v>313</v>
      </c>
      <c r="O660" t="s">
        <v>313</v>
      </c>
      <c r="P660" t="s">
        <v>313</v>
      </c>
      <c r="Q660" t="s">
        <v>6201</v>
      </c>
      <c r="R660" t="s">
        <v>330</v>
      </c>
      <c r="S660" t="s">
        <v>354</v>
      </c>
      <c r="T660" t="s">
        <v>313</v>
      </c>
      <c r="U660" t="s">
        <v>313</v>
      </c>
      <c r="V660" t="s">
        <v>5623</v>
      </c>
      <c r="W660" t="s">
        <v>320</v>
      </c>
      <c r="X660" t="s">
        <v>437</v>
      </c>
      <c r="Y660" t="s">
        <v>313</v>
      </c>
      <c r="Z660" s="32"/>
      <c r="AC660">
        <v>4</v>
      </c>
      <c r="AD660" t="s">
        <v>40</v>
      </c>
      <c r="AE660" s="32">
        <v>46146</v>
      </c>
      <c r="AF660" s="62">
        <v>0.65692129629629625</v>
      </c>
      <c r="AG660" t="s">
        <v>313</v>
      </c>
      <c r="AH660" t="s">
        <v>335</v>
      </c>
      <c r="AI660" s="32">
        <v>46150</v>
      </c>
      <c r="AJ660" s="62">
        <v>0.50641203703703708</v>
      </c>
      <c r="AK660" t="s">
        <v>6118</v>
      </c>
      <c r="AL660" t="s">
        <v>313</v>
      </c>
      <c r="AM660" t="s">
        <v>313</v>
      </c>
      <c r="AN660" t="s">
        <v>313</v>
      </c>
      <c r="AO660" t="s">
        <v>45</v>
      </c>
      <c r="AP660" t="s">
        <v>313</v>
      </c>
      <c r="AQ660" t="s">
        <v>313</v>
      </c>
      <c r="AR660" s="32">
        <v>46147</v>
      </c>
      <c r="AS660">
        <v>30</v>
      </c>
      <c r="AT660" t="s">
        <v>313</v>
      </c>
      <c r="AU660" t="s">
        <v>313</v>
      </c>
      <c r="AV660" t="s">
        <v>313</v>
      </c>
      <c r="AW660" t="s">
        <v>313</v>
      </c>
      <c r="AX660">
        <v>1</v>
      </c>
    </row>
    <row r="661" spans="1:50" x14ac:dyDescent="0.3">
      <c r="A661" t="s">
        <v>20</v>
      </c>
      <c r="B661">
        <v>1177</v>
      </c>
      <c r="D661">
        <v>3732</v>
      </c>
      <c r="E661" t="s">
        <v>313</v>
      </c>
      <c r="F661" t="s">
        <v>313</v>
      </c>
      <c r="G661" t="s">
        <v>6421</v>
      </c>
      <c r="H661">
        <v>36356922000183</v>
      </c>
      <c r="I661" t="s">
        <v>313</v>
      </c>
      <c r="J661" t="s">
        <v>6202</v>
      </c>
      <c r="K661" t="s">
        <v>6203</v>
      </c>
      <c r="L661" t="s">
        <v>313</v>
      </c>
      <c r="M661" t="s">
        <v>6204</v>
      </c>
      <c r="N661" t="s">
        <v>313</v>
      </c>
      <c r="O661" t="s">
        <v>313</v>
      </c>
      <c r="P661" t="s">
        <v>313</v>
      </c>
      <c r="Q661" t="s">
        <v>631</v>
      </c>
      <c r="R661" t="s">
        <v>330</v>
      </c>
      <c r="S661" t="s">
        <v>313</v>
      </c>
      <c r="T661" t="s">
        <v>313</v>
      </c>
      <c r="U661" t="s">
        <v>313</v>
      </c>
      <c r="V661" t="s">
        <v>313</v>
      </c>
      <c r="W661" t="s">
        <v>320</v>
      </c>
      <c r="X661" t="s">
        <v>356</v>
      </c>
      <c r="Y661" t="s">
        <v>313</v>
      </c>
      <c r="Z661" s="32"/>
      <c r="AA661">
        <v>694512</v>
      </c>
      <c r="AB661">
        <v>201348</v>
      </c>
      <c r="AC661">
        <v>14</v>
      </c>
      <c r="AD661" t="s">
        <v>20</v>
      </c>
      <c r="AE661" s="32">
        <v>46147</v>
      </c>
      <c r="AF661" s="62">
        <v>0.70638888888888884</v>
      </c>
      <c r="AG661" t="s">
        <v>313</v>
      </c>
      <c r="AH661" t="s">
        <v>358</v>
      </c>
      <c r="AI661" s="32">
        <v>46161</v>
      </c>
      <c r="AJ661" s="62">
        <v>0.6031481481481481</v>
      </c>
      <c r="AK661" t="s">
        <v>313</v>
      </c>
      <c r="AL661" t="s">
        <v>313</v>
      </c>
      <c r="AM661" t="s">
        <v>313</v>
      </c>
      <c r="AN661" t="s">
        <v>6309</v>
      </c>
      <c r="AO661" t="s">
        <v>313</v>
      </c>
      <c r="AP661" t="s">
        <v>6123</v>
      </c>
      <c r="AQ661" t="s">
        <v>6309</v>
      </c>
      <c r="AR661" s="32"/>
      <c r="AS661">
        <v>50</v>
      </c>
      <c r="AT661" t="s">
        <v>313</v>
      </c>
      <c r="AU661" t="s">
        <v>313</v>
      </c>
      <c r="AV661" t="s">
        <v>313</v>
      </c>
      <c r="AW661" t="s">
        <v>313</v>
      </c>
      <c r="AX661">
        <v>1</v>
      </c>
    </row>
    <row r="662" spans="1:50" x14ac:dyDescent="0.3">
      <c r="A662" t="s">
        <v>6111</v>
      </c>
      <c r="B662">
        <v>1178</v>
      </c>
      <c r="C662">
        <v>263</v>
      </c>
      <c r="D662">
        <v>3734</v>
      </c>
      <c r="E662" t="s">
        <v>6521</v>
      </c>
      <c r="F662" t="s">
        <v>313</v>
      </c>
      <c r="G662" t="s">
        <v>6205</v>
      </c>
      <c r="H662">
        <v>20718183000192</v>
      </c>
      <c r="I662" t="s">
        <v>6206</v>
      </c>
      <c r="J662" t="s">
        <v>6207</v>
      </c>
      <c r="K662" t="s">
        <v>6208</v>
      </c>
      <c r="L662" t="s">
        <v>313</v>
      </c>
      <c r="M662" t="s">
        <v>6209</v>
      </c>
      <c r="N662" t="s">
        <v>639</v>
      </c>
      <c r="O662" t="s">
        <v>313</v>
      </c>
      <c r="P662" t="s">
        <v>6210</v>
      </c>
      <c r="Q662" t="s">
        <v>1371</v>
      </c>
      <c r="R662" t="s">
        <v>330</v>
      </c>
      <c r="S662" t="s">
        <v>313</v>
      </c>
      <c r="T662" t="s">
        <v>313</v>
      </c>
      <c r="U662" t="s">
        <v>313</v>
      </c>
      <c r="V662" t="s">
        <v>3820</v>
      </c>
      <c r="W662" t="s">
        <v>320</v>
      </c>
      <c r="X662" t="s">
        <v>437</v>
      </c>
      <c r="Y662" t="s">
        <v>313</v>
      </c>
      <c r="Z662" s="32"/>
      <c r="AC662">
        <v>15</v>
      </c>
      <c r="AD662" t="s">
        <v>6111</v>
      </c>
      <c r="AE662" s="32">
        <v>46147</v>
      </c>
      <c r="AF662" s="62">
        <v>0.72585648148148152</v>
      </c>
      <c r="AG662" t="s">
        <v>313</v>
      </c>
      <c r="AH662" t="s">
        <v>322</v>
      </c>
      <c r="AI662" s="32"/>
      <c r="AJ662" s="62"/>
      <c r="AK662" t="s">
        <v>313</v>
      </c>
      <c r="AL662" t="s">
        <v>313</v>
      </c>
      <c r="AM662" t="s">
        <v>313</v>
      </c>
      <c r="AN662" t="s">
        <v>313</v>
      </c>
      <c r="AO662" t="s">
        <v>313</v>
      </c>
      <c r="AP662" t="s">
        <v>313</v>
      </c>
      <c r="AQ662" t="s">
        <v>313</v>
      </c>
      <c r="AR662" s="32">
        <v>46153</v>
      </c>
      <c r="AS662">
        <v>30</v>
      </c>
      <c r="AT662" t="s">
        <v>313</v>
      </c>
      <c r="AU662" t="s">
        <v>313</v>
      </c>
      <c r="AV662" t="s">
        <v>313</v>
      </c>
      <c r="AW662" t="s">
        <v>313</v>
      </c>
      <c r="AX662">
        <v>1</v>
      </c>
    </row>
    <row r="663" spans="1:50" x14ac:dyDescent="0.3">
      <c r="A663" t="s">
        <v>6111</v>
      </c>
      <c r="B663">
        <v>1179</v>
      </c>
      <c r="D663">
        <v>3735</v>
      </c>
      <c r="E663" t="s">
        <v>6522</v>
      </c>
      <c r="F663" t="s">
        <v>313</v>
      </c>
      <c r="G663" t="s">
        <v>6211</v>
      </c>
      <c r="I663" t="s">
        <v>313</v>
      </c>
      <c r="J663" t="s">
        <v>6212</v>
      </c>
      <c r="K663" t="s">
        <v>6213</v>
      </c>
      <c r="L663" t="s">
        <v>313</v>
      </c>
      <c r="M663" t="s">
        <v>6214</v>
      </c>
      <c r="N663" t="s">
        <v>313</v>
      </c>
      <c r="O663" t="s">
        <v>313</v>
      </c>
      <c r="P663" t="s">
        <v>313</v>
      </c>
      <c r="Q663" t="s">
        <v>313</v>
      </c>
      <c r="R663" t="s">
        <v>313</v>
      </c>
      <c r="S663" t="s">
        <v>2025</v>
      </c>
      <c r="T663" t="s">
        <v>313</v>
      </c>
      <c r="U663" t="s">
        <v>313</v>
      </c>
      <c r="V663" t="s">
        <v>5590</v>
      </c>
      <c r="W663" t="s">
        <v>320</v>
      </c>
      <c r="X663" t="s">
        <v>437</v>
      </c>
      <c r="Y663" t="s">
        <v>313</v>
      </c>
      <c r="Z663" s="32"/>
      <c r="AC663">
        <v>12</v>
      </c>
      <c r="AD663" t="s">
        <v>40</v>
      </c>
      <c r="AE663" s="32">
        <v>46148</v>
      </c>
      <c r="AF663" s="62">
        <v>0.13541666666666666</v>
      </c>
      <c r="AG663" t="s">
        <v>313</v>
      </c>
      <c r="AH663" t="s">
        <v>335</v>
      </c>
      <c r="AI663" s="32">
        <v>46160</v>
      </c>
      <c r="AJ663" s="62">
        <v>0.42246527777777776</v>
      </c>
      <c r="AK663" t="s">
        <v>6122</v>
      </c>
      <c r="AL663" t="s">
        <v>6523</v>
      </c>
      <c r="AM663" t="s">
        <v>313</v>
      </c>
      <c r="AN663" t="s">
        <v>313</v>
      </c>
      <c r="AO663" t="s">
        <v>6111</v>
      </c>
      <c r="AP663" t="s">
        <v>313</v>
      </c>
      <c r="AQ663" t="s">
        <v>313</v>
      </c>
      <c r="AR663" s="32">
        <v>46153</v>
      </c>
      <c r="AS663">
        <v>30</v>
      </c>
      <c r="AT663" t="s">
        <v>313</v>
      </c>
      <c r="AU663" t="s">
        <v>313</v>
      </c>
      <c r="AV663" t="s">
        <v>313</v>
      </c>
      <c r="AW663" t="s">
        <v>313</v>
      </c>
      <c r="AX663">
        <v>1</v>
      </c>
    </row>
    <row r="664" spans="1:50" x14ac:dyDescent="0.3">
      <c r="A664" t="s">
        <v>6111</v>
      </c>
      <c r="B664">
        <v>1180</v>
      </c>
      <c r="D664">
        <v>3718</v>
      </c>
      <c r="E664" t="s">
        <v>6422</v>
      </c>
      <c r="F664" t="s">
        <v>313</v>
      </c>
      <c r="G664" t="s">
        <v>6215</v>
      </c>
      <c r="H664">
        <v>4184739000151</v>
      </c>
      <c r="I664" t="s">
        <v>313</v>
      </c>
      <c r="J664" t="s">
        <v>6216</v>
      </c>
      <c r="K664" t="s">
        <v>6217</v>
      </c>
      <c r="L664" t="s">
        <v>313</v>
      </c>
      <c r="M664" t="s">
        <v>6218</v>
      </c>
      <c r="N664" t="s">
        <v>313</v>
      </c>
      <c r="O664" t="s">
        <v>313</v>
      </c>
      <c r="P664" t="s">
        <v>313</v>
      </c>
      <c r="Q664" t="s">
        <v>313</v>
      </c>
      <c r="R664" t="s">
        <v>6219</v>
      </c>
      <c r="S664" t="s">
        <v>728</v>
      </c>
      <c r="T664" t="s">
        <v>313</v>
      </c>
      <c r="U664" t="s">
        <v>313</v>
      </c>
      <c r="V664" t="s">
        <v>5590</v>
      </c>
      <c r="W664" t="s">
        <v>320</v>
      </c>
      <c r="X664" t="s">
        <v>347</v>
      </c>
      <c r="Y664" t="s">
        <v>313</v>
      </c>
      <c r="Z664" s="32"/>
      <c r="AA664">
        <v>8585802</v>
      </c>
      <c r="AC664">
        <v>14</v>
      </c>
      <c r="AD664" t="s">
        <v>40</v>
      </c>
      <c r="AE664" s="32">
        <v>46148</v>
      </c>
      <c r="AF664" s="62">
        <v>0.13666666666666666</v>
      </c>
      <c r="AG664" t="s">
        <v>313</v>
      </c>
      <c r="AH664" t="s">
        <v>322</v>
      </c>
      <c r="AI664" s="32"/>
      <c r="AJ664" s="62"/>
      <c r="AK664" t="s">
        <v>313</v>
      </c>
      <c r="AL664" t="s">
        <v>313</v>
      </c>
      <c r="AM664" t="s">
        <v>313</v>
      </c>
      <c r="AN664" t="s">
        <v>6309</v>
      </c>
      <c r="AO664" t="s">
        <v>6111</v>
      </c>
      <c r="AP664" t="s">
        <v>6221</v>
      </c>
      <c r="AQ664" t="s">
        <v>313</v>
      </c>
      <c r="AR664" s="32">
        <v>46154</v>
      </c>
      <c r="AS664">
        <v>50</v>
      </c>
      <c r="AT664" t="s">
        <v>313</v>
      </c>
      <c r="AU664" t="s">
        <v>4325</v>
      </c>
      <c r="AV664" t="s">
        <v>313</v>
      </c>
      <c r="AW664" t="s">
        <v>313</v>
      </c>
      <c r="AX664">
        <v>1</v>
      </c>
    </row>
    <row r="665" spans="1:50" x14ac:dyDescent="0.3">
      <c r="A665" t="s">
        <v>6111</v>
      </c>
      <c r="B665">
        <v>1181</v>
      </c>
      <c r="D665">
        <v>3720</v>
      </c>
      <c r="E665" t="s">
        <v>6524</v>
      </c>
      <c r="F665" t="s">
        <v>313</v>
      </c>
      <c r="G665" t="s">
        <v>6222</v>
      </c>
      <c r="I665" t="s">
        <v>313</v>
      </c>
      <c r="J665" t="s">
        <v>6223</v>
      </c>
      <c r="K665" t="s">
        <v>6224</v>
      </c>
      <c r="L665" t="s">
        <v>313</v>
      </c>
      <c r="M665" t="s">
        <v>6225</v>
      </c>
      <c r="N665" t="s">
        <v>313</v>
      </c>
      <c r="O665" t="s">
        <v>313</v>
      </c>
      <c r="P665" t="s">
        <v>313</v>
      </c>
      <c r="Q665" t="s">
        <v>313</v>
      </c>
      <c r="R665" t="s">
        <v>6226</v>
      </c>
      <c r="S665" t="s">
        <v>728</v>
      </c>
      <c r="T665" t="s">
        <v>313</v>
      </c>
      <c r="U665" t="s">
        <v>313</v>
      </c>
      <c r="V665" t="s">
        <v>5590</v>
      </c>
      <c r="W665" t="s">
        <v>320</v>
      </c>
      <c r="X665" t="s">
        <v>437</v>
      </c>
      <c r="Y665" t="s">
        <v>313</v>
      </c>
      <c r="Z665" s="32"/>
      <c r="AC665">
        <v>14</v>
      </c>
      <c r="AD665" t="s">
        <v>40</v>
      </c>
      <c r="AE665" s="32">
        <v>46148</v>
      </c>
      <c r="AF665" s="62">
        <v>0.13746527777777778</v>
      </c>
      <c r="AG665" t="s">
        <v>313</v>
      </c>
      <c r="AH665" t="s">
        <v>322</v>
      </c>
      <c r="AI665" s="32"/>
      <c r="AJ665" s="62"/>
      <c r="AK665" t="s">
        <v>313</v>
      </c>
      <c r="AL665" t="s">
        <v>313</v>
      </c>
      <c r="AM665" t="s">
        <v>313</v>
      </c>
      <c r="AN665" t="s">
        <v>313</v>
      </c>
      <c r="AO665" t="s">
        <v>6111</v>
      </c>
      <c r="AP665" t="s">
        <v>313</v>
      </c>
      <c r="AQ665" t="s">
        <v>313</v>
      </c>
      <c r="AR665" s="32"/>
      <c r="AS665">
        <v>30</v>
      </c>
      <c r="AT665" t="s">
        <v>313</v>
      </c>
      <c r="AU665" t="s">
        <v>313</v>
      </c>
      <c r="AV665" t="s">
        <v>313</v>
      </c>
      <c r="AW665" t="s">
        <v>313</v>
      </c>
      <c r="AX665">
        <v>1</v>
      </c>
    </row>
    <row r="666" spans="1:50" x14ac:dyDescent="0.3">
      <c r="A666" t="s">
        <v>6111</v>
      </c>
      <c r="B666">
        <v>1184</v>
      </c>
      <c r="D666">
        <v>3737</v>
      </c>
      <c r="E666" t="s">
        <v>6227</v>
      </c>
      <c r="F666" t="s">
        <v>313</v>
      </c>
      <c r="G666" t="s">
        <v>6228</v>
      </c>
      <c r="I666" t="s">
        <v>313</v>
      </c>
      <c r="J666" t="s">
        <v>6229</v>
      </c>
      <c r="K666" t="s">
        <v>6230</v>
      </c>
      <c r="L666" t="s">
        <v>313</v>
      </c>
      <c r="M666" t="s">
        <v>6231</v>
      </c>
      <c r="N666" t="s">
        <v>313</v>
      </c>
      <c r="O666" t="s">
        <v>313</v>
      </c>
      <c r="P666" t="s">
        <v>313</v>
      </c>
      <c r="Q666" t="s">
        <v>313</v>
      </c>
      <c r="R666" t="s">
        <v>313</v>
      </c>
      <c r="S666" t="s">
        <v>2025</v>
      </c>
      <c r="T666" t="s">
        <v>313</v>
      </c>
      <c r="U666" t="s">
        <v>313</v>
      </c>
      <c r="V666" t="s">
        <v>5574</v>
      </c>
      <c r="W666" t="s">
        <v>320</v>
      </c>
      <c r="X666" t="s">
        <v>437</v>
      </c>
      <c r="Y666" t="s">
        <v>313</v>
      </c>
      <c r="Z666" s="32"/>
      <c r="AC666">
        <v>0</v>
      </c>
      <c r="AD666" t="s">
        <v>40</v>
      </c>
      <c r="AE666" s="32">
        <v>46149</v>
      </c>
      <c r="AF666" s="62">
        <v>0.36103009259259261</v>
      </c>
      <c r="AG666" t="s">
        <v>313</v>
      </c>
      <c r="AH666" t="s">
        <v>335</v>
      </c>
      <c r="AI666" s="32">
        <v>46149</v>
      </c>
      <c r="AJ666" s="62">
        <v>0.59810185185185183</v>
      </c>
      <c r="AK666" t="s">
        <v>6118</v>
      </c>
      <c r="AL666" t="s">
        <v>6232</v>
      </c>
      <c r="AM666" t="s">
        <v>313</v>
      </c>
      <c r="AN666" t="s">
        <v>313</v>
      </c>
      <c r="AO666" t="s">
        <v>6111</v>
      </c>
      <c r="AP666" t="s">
        <v>313</v>
      </c>
      <c r="AQ666" t="s">
        <v>313</v>
      </c>
      <c r="AR666" s="32"/>
      <c r="AS666">
        <v>30</v>
      </c>
      <c r="AT666" t="s">
        <v>313</v>
      </c>
      <c r="AU666" t="s">
        <v>313</v>
      </c>
      <c r="AV666" t="s">
        <v>313</v>
      </c>
      <c r="AW666" t="s">
        <v>313</v>
      </c>
      <c r="AX666">
        <v>1</v>
      </c>
    </row>
    <row r="667" spans="1:50" x14ac:dyDescent="0.3">
      <c r="A667" t="s">
        <v>20</v>
      </c>
      <c r="B667">
        <v>1185</v>
      </c>
      <c r="D667">
        <v>3741</v>
      </c>
      <c r="E667" t="s">
        <v>6233</v>
      </c>
      <c r="F667" t="s">
        <v>313</v>
      </c>
      <c r="G667" t="s">
        <v>6234</v>
      </c>
      <c r="H667">
        <v>40904398000105</v>
      </c>
      <c r="I667" t="s">
        <v>313</v>
      </c>
      <c r="J667" t="s">
        <v>6235</v>
      </c>
      <c r="K667" t="s">
        <v>6236</v>
      </c>
      <c r="L667" t="s">
        <v>313</v>
      </c>
      <c r="M667" t="s">
        <v>6237</v>
      </c>
      <c r="N667" t="s">
        <v>313</v>
      </c>
      <c r="O667" t="s">
        <v>313</v>
      </c>
      <c r="P667" t="s">
        <v>313</v>
      </c>
      <c r="Q667" t="s">
        <v>313</v>
      </c>
      <c r="R667" t="s">
        <v>6238</v>
      </c>
      <c r="S667" t="s">
        <v>728</v>
      </c>
      <c r="T667" t="s">
        <v>313</v>
      </c>
      <c r="U667" t="s">
        <v>313</v>
      </c>
      <c r="V667" t="s">
        <v>5590</v>
      </c>
      <c r="W667" t="s">
        <v>320</v>
      </c>
      <c r="X667" t="s">
        <v>437</v>
      </c>
      <c r="Y667" t="s">
        <v>313</v>
      </c>
      <c r="Z667" s="32"/>
      <c r="AC667">
        <v>7</v>
      </c>
      <c r="AD667" t="s">
        <v>40</v>
      </c>
      <c r="AE667" s="32">
        <v>46149</v>
      </c>
      <c r="AF667" s="62">
        <v>0.36248842592592595</v>
      </c>
      <c r="AG667" t="s">
        <v>313</v>
      </c>
      <c r="AH667" t="s">
        <v>335</v>
      </c>
      <c r="AI667" s="32">
        <v>46156</v>
      </c>
      <c r="AJ667" s="62">
        <v>0.65326388888888887</v>
      </c>
      <c r="AK667" t="s">
        <v>6122</v>
      </c>
      <c r="AL667" t="s">
        <v>6423</v>
      </c>
      <c r="AM667" t="s">
        <v>313</v>
      </c>
      <c r="AN667" t="s">
        <v>313</v>
      </c>
      <c r="AO667" t="s">
        <v>20</v>
      </c>
      <c r="AP667" t="s">
        <v>313</v>
      </c>
      <c r="AQ667" t="s">
        <v>313</v>
      </c>
      <c r="AR667" s="32">
        <v>46156</v>
      </c>
      <c r="AS667">
        <v>30</v>
      </c>
      <c r="AT667" t="s">
        <v>313</v>
      </c>
      <c r="AU667" t="s">
        <v>313</v>
      </c>
      <c r="AV667" t="s">
        <v>313</v>
      </c>
      <c r="AW667" t="s">
        <v>313</v>
      </c>
      <c r="AX667">
        <v>1</v>
      </c>
    </row>
    <row r="668" spans="1:50" x14ac:dyDescent="0.3">
      <c r="A668" t="s">
        <v>40</v>
      </c>
      <c r="B668">
        <v>1186</v>
      </c>
      <c r="D668">
        <v>3745</v>
      </c>
      <c r="E668" t="s">
        <v>313</v>
      </c>
      <c r="F668" t="s">
        <v>313</v>
      </c>
      <c r="G668" t="s">
        <v>6239</v>
      </c>
      <c r="H668">
        <v>62956379000165</v>
      </c>
      <c r="I668" t="s">
        <v>313</v>
      </c>
      <c r="J668" t="s">
        <v>6549</v>
      </c>
      <c r="K668" t="s">
        <v>6550</v>
      </c>
      <c r="L668" t="s">
        <v>313</v>
      </c>
      <c r="M668" t="s">
        <v>6240</v>
      </c>
      <c r="N668" t="s">
        <v>313</v>
      </c>
      <c r="O668" t="s">
        <v>313</v>
      </c>
      <c r="P668" t="s">
        <v>313</v>
      </c>
      <c r="Q668" t="s">
        <v>1371</v>
      </c>
      <c r="R668" t="s">
        <v>330</v>
      </c>
      <c r="S668" t="s">
        <v>728</v>
      </c>
      <c r="T668" t="s">
        <v>313</v>
      </c>
      <c r="U668" t="s">
        <v>313</v>
      </c>
      <c r="V668" t="s">
        <v>5590</v>
      </c>
      <c r="W668" t="s">
        <v>320</v>
      </c>
      <c r="X668" t="s">
        <v>397</v>
      </c>
      <c r="Y668" t="s">
        <v>313</v>
      </c>
      <c r="Z668" s="32">
        <v>46173</v>
      </c>
      <c r="AC668">
        <v>13</v>
      </c>
      <c r="AD668" t="s">
        <v>40</v>
      </c>
      <c r="AE668" s="32">
        <v>46149</v>
      </c>
      <c r="AF668" s="62">
        <v>0.36364583333333333</v>
      </c>
      <c r="AG668" t="s">
        <v>313</v>
      </c>
      <c r="AH668" t="s">
        <v>322</v>
      </c>
      <c r="AI668" s="32"/>
      <c r="AJ668" s="62"/>
      <c r="AK668" t="s">
        <v>313</v>
      </c>
      <c r="AL668" t="s">
        <v>313</v>
      </c>
      <c r="AM668" t="s">
        <v>313</v>
      </c>
      <c r="AN668" t="s">
        <v>313</v>
      </c>
      <c r="AO668" t="s">
        <v>40</v>
      </c>
      <c r="AP668" t="s">
        <v>313</v>
      </c>
      <c r="AQ668" t="s">
        <v>313</v>
      </c>
      <c r="AR668" s="32">
        <v>46160</v>
      </c>
      <c r="AS668">
        <v>30</v>
      </c>
      <c r="AT668" t="s">
        <v>6241</v>
      </c>
      <c r="AU668" t="s">
        <v>313</v>
      </c>
      <c r="AV668" t="s">
        <v>313</v>
      </c>
      <c r="AW668" t="s">
        <v>313</v>
      </c>
      <c r="AX668">
        <v>1</v>
      </c>
    </row>
    <row r="669" spans="1:50" x14ac:dyDescent="0.3">
      <c r="A669" t="s">
        <v>45</v>
      </c>
      <c r="B669">
        <v>1187</v>
      </c>
      <c r="D669">
        <v>3744</v>
      </c>
      <c r="E669" t="s">
        <v>6242</v>
      </c>
      <c r="F669" t="s">
        <v>313</v>
      </c>
      <c r="G669" t="s">
        <v>6243</v>
      </c>
      <c r="I669" t="s">
        <v>313</v>
      </c>
      <c r="J669" t="s">
        <v>2109</v>
      </c>
      <c r="K669" t="s">
        <v>313</v>
      </c>
      <c r="L669" t="s">
        <v>313</v>
      </c>
      <c r="M669" t="s">
        <v>6244</v>
      </c>
      <c r="N669" t="s">
        <v>313</v>
      </c>
      <c r="O669" t="s">
        <v>313</v>
      </c>
      <c r="P669" t="s">
        <v>313</v>
      </c>
      <c r="Q669" t="s">
        <v>6245</v>
      </c>
      <c r="R669" t="s">
        <v>313</v>
      </c>
      <c r="S669" t="s">
        <v>728</v>
      </c>
      <c r="T669" t="s">
        <v>313</v>
      </c>
      <c r="U669" t="s">
        <v>313</v>
      </c>
      <c r="V669" t="s">
        <v>6137</v>
      </c>
      <c r="W669" t="s">
        <v>320</v>
      </c>
      <c r="X669" t="s">
        <v>321</v>
      </c>
      <c r="Y669" t="s">
        <v>313</v>
      </c>
      <c r="Z669" s="32"/>
      <c r="AC669">
        <v>0</v>
      </c>
      <c r="AD669" t="s">
        <v>40</v>
      </c>
      <c r="AE669" s="32">
        <v>46149</v>
      </c>
      <c r="AF669" s="62">
        <v>0.36506944444444445</v>
      </c>
      <c r="AG669" t="s">
        <v>313</v>
      </c>
      <c r="AH669" t="s">
        <v>335</v>
      </c>
      <c r="AI669" s="32">
        <v>46149</v>
      </c>
      <c r="AJ669" s="62">
        <v>0.41206018518518517</v>
      </c>
      <c r="AK669" t="s">
        <v>6118</v>
      </c>
      <c r="AL669" t="s">
        <v>313</v>
      </c>
      <c r="AM669" t="s">
        <v>313</v>
      </c>
      <c r="AN669" t="s">
        <v>313</v>
      </c>
      <c r="AO669" t="s">
        <v>45</v>
      </c>
      <c r="AP669" t="s">
        <v>313</v>
      </c>
      <c r="AQ669" t="s">
        <v>313</v>
      </c>
      <c r="AR669" s="32"/>
      <c r="AS669">
        <v>30</v>
      </c>
      <c r="AT669" t="s">
        <v>313</v>
      </c>
      <c r="AU669" t="s">
        <v>313</v>
      </c>
      <c r="AV669" t="s">
        <v>313</v>
      </c>
      <c r="AW669" t="s">
        <v>313</v>
      </c>
      <c r="AX669">
        <v>1</v>
      </c>
    </row>
    <row r="670" spans="1:50" x14ac:dyDescent="0.3">
      <c r="A670" t="s">
        <v>45</v>
      </c>
      <c r="B670">
        <v>1188</v>
      </c>
      <c r="D670">
        <v>3743</v>
      </c>
      <c r="E670" t="s">
        <v>313</v>
      </c>
      <c r="F670" t="s">
        <v>313</v>
      </c>
      <c r="G670" t="s">
        <v>6246</v>
      </c>
      <c r="I670" t="s">
        <v>313</v>
      </c>
      <c r="J670" t="s">
        <v>6247</v>
      </c>
      <c r="K670" t="s">
        <v>6248</v>
      </c>
      <c r="L670" t="s">
        <v>313</v>
      </c>
      <c r="M670" t="s">
        <v>6249</v>
      </c>
      <c r="N670" t="s">
        <v>313</v>
      </c>
      <c r="O670" t="s">
        <v>313</v>
      </c>
      <c r="P670" t="s">
        <v>313</v>
      </c>
      <c r="Q670" t="s">
        <v>313</v>
      </c>
      <c r="R670" t="s">
        <v>313</v>
      </c>
      <c r="S670" t="s">
        <v>2025</v>
      </c>
      <c r="T670" t="s">
        <v>313</v>
      </c>
      <c r="U670" t="s">
        <v>313</v>
      </c>
      <c r="V670" t="s">
        <v>5590</v>
      </c>
      <c r="W670" t="s">
        <v>320</v>
      </c>
      <c r="X670" t="s">
        <v>321</v>
      </c>
      <c r="Y670" t="s">
        <v>313</v>
      </c>
      <c r="Z670" s="32">
        <v>46173</v>
      </c>
      <c r="AC670">
        <v>2</v>
      </c>
      <c r="AD670" t="s">
        <v>40</v>
      </c>
      <c r="AE670" s="32">
        <v>46149</v>
      </c>
      <c r="AF670" s="62">
        <v>0.3661921296296296</v>
      </c>
      <c r="AG670" t="s">
        <v>313</v>
      </c>
      <c r="AH670" t="s">
        <v>335</v>
      </c>
      <c r="AI670" s="32">
        <v>46151</v>
      </c>
      <c r="AJ670" s="62">
        <v>0.37094907407407407</v>
      </c>
      <c r="AK670" t="s">
        <v>6120</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3">
      <c r="A671" t="s">
        <v>20</v>
      </c>
      <c r="B671">
        <v>1189</v>
      </c>
      <c r="D671">
        <v>3742</v>
      </c>
      <c r="E671" t="s">
        <v>6250</v>
      </c>
      <c r="F671" t="s">
        <v>313</v>
      </c>
      <c r="G671" t="s">
        <v>6251</v>
      </c>
      <c r="I671" t="s">
        <v>313</v>
      </c>
      <c r="J671" t="s">
        <v>6252</v>
      </c>
      <c r="K671" t="s">
        <v>6253</v>
      </c>
      <c r="L671" t="s">
        <v>313</v>
      </c>
      <c r="M671" t="s">
        <v>6254</v>
      </c>
      <c r="N671" t="s">
        <v>313</v>
      </c>
      <c r="O671" t="s">
        <v>313</v>
      </c>
      <c r="P671" t="s">
        <v>313</v>
      </c>
      <c r="Q671" t="s">
        <v>313</v>
      </c>
      <c r="R671" t="s">
        <v>6255</v>
      </c>
      <c r="S671" t="s">
        <v>728</v>
      </c>
      <c r="T671" t="s">
        <v>313</v>
      </c>
      <c r="U671" t="s">
        <v>313</v>
      </c>
      <c r="V671" t="s">
        <v>5574</v>
      </c>
      <c r="W671" t="s">
        <v>320</v>
      </c>
      <c r="X671" t="s">
        <v>437</v>
      </c>
      <c r="Y671" t="s">
        <v>313</v>
      </c>
      <c r="Z671" s="32"/>
      <c r="AC671">
        <v>7</v>
      </c>
      <c r="AD671" t="s">
        <v>40</v>
      </c>
      <c r="AE671" s="32">
        <v>46149</v>
      </c>
      <c r="AF671" s="62">
        <v>0.36724537037037036</v>
      </c>
      <c r="AG671" t="s">
        <v>313</v>
      </c>
      <c r="AH671" t="s">
        <v>335</v>
      </c>
      <c r="AI671" s="32">
        <v>46156</v>
      </c>
      <c r="AJ671" s="62">
        <v>0.6507060185185185</v>
      </c>
      <c r="AK671" t="s">
        <v>6164</v>
      </c>
      <c r="AL671" t="s">
        <v>6424</v>
      </c>
      <c r="AM671" t="s">
        <v>313</v>
      </c>
      <c r="AN671" t="s">
        <v>313</v>
      </c>
      <c r="AO671" t="s">
        <v>20</v>
      </c>
      <c r="AP671" t="s">
        <v>313</v>
      </c>
      <c r="AQ671" t="s">
        <v>313</v>
      </c>
      <c r="AR671" s="32">
        <v>46156</v>
      </c>
      <c r="AS671">
        <v>30</v>
      </c>
      <c r="AT671" t="s">
        <v>313</v>
      </c>
      <c r="AU671" t="s">
        <v>313</v>
      </c>
      <c r="AV671" t="s">
        <v>313</v>
      </c>
      <c r="AW671" t="s">
        <v>313</v>
      </c>
      <c r="AX671">
        <v>1</v>
      </c>
    </row>
    <row r="672" spans="1:50" x14ac:dyDescent="0.3">
      <c r="A672" t="s">
        <v>6111</v>
      </c>
      <c r="B672">
        <v>1190</v>
      </c>
      <c r="C672">
        <v>276</v>
      </c>
      <c r="D672">
        <v>3748</v>
      </c>
      <c r="E672" t="s">
        <v>6400</v>
      </c>
      <c r="F672" t="s">
        <v>313</v>
      </c>
      <c r="G672" t="s">
        <v>6256</v>
      </c>
      <c r="H672">
        <v>15338344000182</v>
      </c>
      <c r="I672" t="s">
        <v>6257</v>
      </c>
      <c r="J672" t="s">
        <v>6258</v>
      </c>
      <c r="K672" t="s">
        <v>6259</v>
      </c>
      <c r="L672" t="s">
        <v>313</v>
      </c>
      <c r="M672" t="s">
        <v>6260</v>
      </c>
      <c r="N672" t="s">
        <v>639</v>
      </c>
      <c r="O672" t="s">
        <v>313</v>
      </c>
      <c r="P672" t="s">
        <v>6261</v>
      </c>
      <c r="Q672" t="s">
        <v>6262</v>
      </c>
      <c r="R672" t="s">
        <v>642</v>
      </c>
      <c r="S672" t="s">
        <v>313</v>
      </c>
      <c r="T672" t="s">
        <v>313</v>
      </c>
      <c r="U672" t="s">
        <v>313</v>
      </c>
      <c r="V672" t="s">
        <v>3820</v>
      </c>
      <c r="W672" t="s">
        <v>320</v>
      </c>
      <c r="X672" t="s">
        <v>397</v>
      </c>
      <c r="Y672" t="s">
        <v>313</v>
      </c>
      <c r="Z672" s="32"/>
      <c r="AC672">
        <v>7</v>
      </c>
      <c r="AD672" t="s">
        <v>6111</v>
      </c>
      <c r="AE672" s="32">
        <v>46149</v>
      </c>
      <c r="AF672" s="62">
        <v>0.50417824074074069</v>
      </c>
      <c r="AG672" t="s">
        <v>313</v>
      </c>
      <c r="AH672" t="s">
        <v>335</v>
      </c>
      <c r="AI672" s="32">
        <v>46156</v>
      </c>
      <c r="AJ672" s="62">
        <v>0.3395023148148148</v>
      </c>
      <c r="AK672" t="s">
        <v>6114</v>
      </c>
      <c r="AL672" t="s">
        <v>6401</v>
      </c>
      <c r="AM672" t="s">
        <v>313</v>
      </c>
      <c r="AN672" t="s">
        <v>313</v>
      </c>
      <c r="AO672" t="s">
        <v>313</v>
      </c>
      <c r="AP672" t="s">
        <v>6275</v>
      </c>
      <c r="AQ672" t="s">
        <v>313</v>
      </c>
      <c r="AR672" s="32"/>
      <c r="AS672">
        <v>30</v>
      </c>
      <c r="AT672" t="s">
        <v>313</v>
      </c>
      <c r="AU672" t="s">
        <v>313</v>
      </c>
      <c r="AV672" t="s">
        <v>313</v>
      </c>
      <c r="AW672" t="s">
        <v>313</v>
      </c>
      <c r="AX672">
        <v>1</v>
      </c>
    </row>
    <row r="673" spans="1:50" x14ac:dyDescent="0.3">
      <c r="A673" t="s">
        <v>45</v>
      </c>
      <c r="B673">
        <v>1191</v>
      </c>
      <c r="D673">
        <v>3749</v>
      </c>
      <c r="E673" t="s">
        <v>313</v>
      </c>
      <c r="F673" t="s">
        <v>313</v>
      </c>
      <c r="G673" t="s">
        <v>6263</v>
      </c>
      <c r="H673">
        <v>8333878000150</v>
      </c>
      <c r="I673" t="s">
        <v>313</v>
      </c>
      <c r="J673" t="s">
        <v>2650</v>
      </c>
      <c r="K673" t="s">
        <v>6264</v>
      </c>
      <c r="L673" t="s">
        <v>313</v>
      </c>
      <c r="M673" t="s">
        <v>6265</v>
      </c>
      <c r="N673" t="s">
        <v>313</v>
      </c>
      <c r="O673" t="s">
        <v>313</v>
      </c>
      <c r="P673" t="s">
        <v>313</v>
      </c>
      <c r="Q673" t="s">
        <v>6266</v>
      </c>
      <c r="R673" t="s">
        <v>330</v>
      </c>
      <c r="S673" t="s">
        <v>313</v>
      </c>
      <c r="T673" t="s">
        <v>313</v>
      </c>
      <c r="U673" t="s">
        <v>313</v>
      </c>
      <c r="V673" t="s">
        <v>313</v>
      </c>
      <c r="W673" t="s">
        <v>320</v>
      </c>
      <c r="X673" t="s">
        <v>397</v>
      </c>
      <c r="Y673" t="s">
        <v>313</v>
      </c>
      <c r="Z673" s="32"/>
      <c r="AC673">
        <v>13</v>
      </c>
      <c r="AD673" t="s">
        <v>45</v>
      </c>
      <c r="AE673" s="32">
        <v>46149</v>
      </c>
      <c r="AF673" s="62">
        <v>0.69357638888888884</v>
      </c>
      <c r="AG673" t="s">
        <v>313</v>
      </c>
      <c r="AH673" t="s">
        <v>322</v>
      </c>
      <c r="AI673" s="32"/>
      <c r="AJ673" s="62"/>
      <c r="AK673" t="s">
        <v>313</v>
      </c>
      <c r="AL673" t="s">
        <v>313</v>
      </c>
      <c r="AM673" t="s">
        <v>313</v>
      </c>
      <c r="AN673" t="s">
        <v>6267</v>
      </c>
      <c r="AO673" t="s">
        <v>45</v>
      </c>
      <c r="AP673" t="s">
        <v>313</v>
      </c>
      <c r="AQ673" t="s">
        <v>313</v>
      </c>
      <c r="AR673" s="32">
        <v>46155</v>
      </c>
      <c r="AS673">
        <v>30</v>
      </c>
      <c r="AT673" t="s">
        <v>313</v>
      </c>
      <c r="AU673" t="s">
        <v>28</v>
      </c>
      <c r="AV673" t="s">
        <v>313</v>
      </c>
      <c r="AW673" t="s">
        <v>313</v>
      </c>
      <c r="AX673">
        <v>1</v>
      </c>
    </row>
    <row r="674" spans="1:50" x14ac:dyDescent="0.3">
      <c r="A674" t="s">
        <v>6111</v>
      </c>
      <c r="B674">
        <v>1192</v>
      </c>
      <c r="C674">
        <v>273</v>
      </c>
      <c r="D674">
        <v>3754</v>
      </c>
      <c r="E674" t="s">
        <v>6268</v>
      </c>
      <c r="F674" t="s">
        <v>313</v>
      </c>
      <c r="G674" t="s">
        <v>6269</v>
      </c>
      <c r="H674">
        <v>40220751000138</v>
      </c>
      <c r="I674" t="s">
        <v>6270</v>
      </c>
      <c r="J674" t="s">
        <v>6271</v>
      </c>
      <c r="K674" t="s">
        <v>6272</v>
      </c>
      <c r="L674" t="s">
        <v>313</v>
      </c>
      <c r="M674" t="s">
        <v>6273</v>
      </c>
      <c r="N674" t="s">
        <v>639</v>
      </c>
      <c r="O674" t="s">
        <v>313</v>
      </c>
      <c r="P674" t="s">
        <v>6274</v>
      </c>
      <c r="Q674" t="s">
        <v>1371</v>
      </c>
      <c r="R674" t="s">
        <v>330</v>
      </c>
      <c r="S674" t="s">
        <v>313</v>
      </c>
      <c r="T674" t="s">
        <v>313</v>
      </c>
      <c r="U674" t="s">
        <v>313</v>
      </c>
      <c r="V674" t="s">
        <v>3820</v>
      </c>
      <c r="W674" t="s">
        <v>320</v>
      </c>
      <c r="X674" t="s">
        <v>397</v>
      </c>
      <c r="Y674" t="s">
        <v>313</v>
      </c>
      <c r="Z674" s="32"/>
      <c r="AC674">
        <v>13</v>
      </c>
      <c r="AD674" t="s">
        <v>6111</v>
      </c>
      <c r="AE674" s="32">
        <v>46149</v>
      </c>
      <c r="AF674" s="62">
        <v>0.70679398148148154</v>
      </c>
      <c r="AG674" t="s">
        <v>313</v>
      </c>
      <c r="AH674" t="s">
        <v>322</v>
      </c>
      <c r="AI674" s="32"/>
      <c r="AJ674" s="62"/>
      <c r="AK674" t="s">
        <v>313</v>
      </c>
      <c r="AL674" t="s">
        <v>313</v>
      </c>
      <c r="AM674" t="s">
        <v>313</v>
      </c>
      <c r="AN674" t="s">
        <v>313</v>
      </c>
      <c r="AO674" t="s">
        <v>313</v>
      </c>
      <c r="AP674" t="s">
        <v>6425</v>
      </c>
      <c r="AQ674" t="s">
        <v>313</v>
      </c>
      <c r="AR674" s="32">
        <v>46155</v>
      </c>
      <c r="AS674">
        <v>30</v>
      </c>
      <c r="AT674" t="s">
        <v>313</v>
      </c>
      <c r="AU674" t="s">
        <v>2257</v>
      </c>
      <c r="AV674" t="s">
        <v>313</v>
      </c>
      <c r="AW674" t="s">
        <v>313</v>
      </c>
      <c r="AX674">
        <v>1</v>
      </c>
    </row>
    <row r="675" spans="1:50" x14ac:dyDescent="0.3">
      <c r="A675" t="s">
        <v>6111</v>
      </c>
      <c r="B675">
        <v>1193</v>
      </c>
      <c r="C675">
        <v>279</v>
      </c>
      <c r="E675" t="s">
        <v>6276</v>
      </c>
      <c r="F675" t="s">
        <v>313</v>
      </c>
      <c r="G675" t="s">
        <v>1494</v>
      </c>
      <c r="H675">
        <v>89738173000115</v>
      </c>
      <c r="I675" t="s">
        <v>6277</v>
      </c>
      <c r="J675" t="s">
        <v>313</v>
      </c>
      <c r="K675" t="s">
        <v>313</v>
      </c>
      <c r="L675" t="s">
        <v>313</v>
      </c>
      <c r="M675" t="s">
        <v>6278</v>
      </c>
      <c r="N675" t="s">
        <v>639</v>
      </c>
      <c r="O675" t="s">
        <v>313</v>
      </c>
      <c r="P675" t="s">
        <v>6279</v>
      </c>
      <c r="Q675" t="s">
        <v>6280</v>
      </c>
      <c r="R675" t="s">
        <v>564</v>
      </c>
      <c r="S675" t="s">
        <v>313</v>
      </c>
      <c r="T675" t="s">
        <v>313</v>
      </c>
      <c r="U675" t="s">
        <v>313</v>
      </c>
      <c r="V675" t="s">
        <v>3820</v>
      </c>
      <c r="W675" t="s">
        <v>320</v>
      </c>
      <c r="X675" t="s">
        <v>321</v>
      </c>
      <c r="Y675" t="s">
        <v>313</v>
      </c>
      <c r="Z675" s="32"/>
      <c r="AC675">
        <v>12</v>
      </c>
      <c r="AD675" t="s">
        <v>6111</v>
      </c>
      <c r="AE675" s="32">
        <v>46150</v>
      </c>
      <c r="AF675" s="62">
        <v>0.41725694444444444</v>
      </c>
      <c r="AG675" t="s">
        <v>313</v>
      </c>
      <c r="AH675" t="s">
        <v>322</v>
      </c>
      <c r="AI675" s="32"/>
      <c r="AJ675" s="62"/>
      <c r="AK675" t="s">
        <v>313</v>
      </c>
      <c r="AL675" t="s">
        <v>313</v>
      </c>
      <c r="AM675" t="s">
        <v>313</v>
      </c>
      <c r="AN675" t="s">
        <v>313</v>
      </c>
      <c r="AO675" t="s">
        <v>313</v>
      </c>
      <c r="AP675" t="s">
        <v>313</v>
      </c>
      <c r="AQ675" t="s">
        <v>313</v>
      </c>
      <c r="AR675" s="32"/>
      <c r="AS675">
        <v>30</v>
      </c>
      <c r="AT675" t="s">
        <v>313</v>
      </c>
      <c r="AU675" t="s">
        <v>313</v>
      </c>
      <c r="AV675" t="s">
        <v>313</v>
      </c>
      <c r="AW675" t="s">
        <v>313</v>
      </c>
      <c r="AX675">
        <v>1</v>
      </c>
    </row>
    <row r="676" spans="1:50" x14ac:dyDescent="0.3">
      <c r="A676" t="s">
        <v>6111</v>
      </c>
      <c r="B676">
        <v>1194</v>
      </c>
      <c r="C676">
        <v>281</v>
      </c>
      <c r="E676" t="s">
        <v>6525</v>
      </c>
      <c r="F676" t="s">
        <v>313</v>
      </c>
      <c r="G676" t="s">
        <v>6281</v>
      </c>
      <c r="H676">
        <v>4381287000106</v>
      </c>
      <c r="I676" t="s">
        <v>6282</v>
      </c>
      <c r="J676" t="s">
        <v>313</v>
      </c>
      <c r="K676" t="s">
        <v>313</v>
      </c>
      <c r="L676" t="s">
        <v>313</v>
      </c>
      <c r="M676" t="s">
        <v>6278</v>
      </c>
      <c r="N676" t="s">
        <v>639</v>
      </c>
      <c r="O676" t="s">
        <v>313</v>
      </c>
      <c r="P676" t="s">
        <v>6283</v>
      </c>
      <c r="Q676" t="s">
        <v>6280</v>
      </c>
      <c r="R676" t="s">
        <v>564</v>
      </c>
      <c r="S676" t="s">
        <v>313</v>
      </c>
      <c r="T676" t="s">
        <v>313</v>
      </c>
      <c r="U676" t="s">
        <v>313</v>
      </c>
      <c r="V676" t="s">
        <v>3820</v>
      </c>
      <c r="W676" t="s">
        <v>320</v>
      </c>
      <c r="X676" t="s">
        <v>437</v>
      </c>
      <c r="Y676" t="s">
        <v>313</v>
      </c>
      <c r="Z676" s="32"/>
      <c r="AC676">
        <v>12</v>
      </c>
      <c r="AD676" t="s">
        <v>6111</v>
      </c>
      <c r="AE676" s="32">
        <v>46150</v>
      </c>
      <c r="AF676" s="62">
        <v>0.42182870370370368</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3">
      <c r="A677" t="s">
        <v>6111</v>
      </c>
      <c r="B677">
        <v>1195</v>
      </c>
      <c r="C677">
        <v>282</v>
      </c>
      <c r="D677">
        <v>3760</v>
      </c>
      <c r="E677" t="s">
        <v>6310</v>
      </c>
      <c r="F677" t="s">
        <v>313</v>
      </c>
      <c r="G677" t="s">
        <v>6284</v>
      </c>
      <c r="H677">
        <v>43948561000120</v>
      </c>
      <c r="I677" t="s">
        <v>6285</v>
      </c>
      <c r="J677" t="s">
        <v>6286</v>
      </c>
      <c r="K677" t="s">
        <v>6287</v>
      </c>
      <c r="L677" t="s">
        <v>313</v>
      </c>
      <c r="M677" t="s">
        <v>6288</v>
      </c>
      <c r="N677" t="s">
        <v>639</v>
      </c>
      <c r="O677" t="s">
        <v>313</v>
      </c>
      <c r="P677" t="s">
        <v>6289</v>
      </c>
      <c r="Q677" t="s">
        <v>377</v>
      </c>
      <c r="R677" t="s">
        <v>330</v>
      </c>
      <c r="S677" t="s">
        <v>313</v>
      </c>
      <c r="T677" t="s">
        <v>313</v>
      </c>
      <c r="U677" t="s">
        <v>313</v>
      </c>
      <c r="V677" t="s">
        <v>3820</v>
      </c>
      <c r="W677" t="s">
        <v>320</v>
      </c>
      <c r="X677" t="s">
        <v>437</v>
      </c>
      <c r="Y677" t="s">
        <v>313</v>
      </c>
      <c r="Z677" s="32"/>
      <c r="AC677">
        <v>12</v>
      </c>
      <c r="AD677" t="s">
        <v>6111</v>
      </c>
      <c r="AE677" s="32">
        <v>46150</v>
      </c>
      <c r="AF677" s="62">
        <v>0.4375</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3">
      <c r="A678" t="s">
        <v>40</v>
      </c>
      <c r="B678">
        <v>1196</v>
      </c>
      <c r="D678">
        <v>3746</v>
      </c>
      <c r="E678" t="s">
        <v>313</v>
      </c>
      <c r="F678" t="s">
        <v>313</v>
      </c>
      <c r="G678" t="s">
        <v>6290</v>
      </c>
      <c r="H678">
        <v>5659821000239</v>
      </c>
      <c r="I678" t="s">
        <v>313</v>
      </c>
      <c r="J678" t="s">
        <v>780</v>
      </c>
      <c r="K678" t="s">
        <v>6291</v>
      </c>
      <c r="L678" t="s">
        <v>313</v>
      </c>
      <c r="M678" t="s">
        <v>6292</v>
      </c>
      <c r="N678" t="s">
        <v>313</v>
      </c>
      <c r="O678" t="s">
        <v>313</v>
      </c>
      <c r="P678" t="s">
        <v>313</v>
      </c>
      <c r="Q678" t="s">
        <v>313</v>
      </c>
      <c r="R678" t="s">
        <v>330</v>
      </c>
      <c r="S678" t="s">
        <v>728</v>
      </c>
      <c r="T678" t="s">
        <v>313</v>
      </c>
      <c r="U678" t="s">
        <v>313</v>
      </c>
      <c r="V678" t="s">
        <v>5590</v>
      </c>
      <c r="W678" t="s">
        <v>320</v>
      </c>
      <c r="X678" t="s">
        <v>437</v>
      </c>
      <c r="Y678" t="s">
        <v>313</v>
      </c>
      <c r="Z678" s="32"/>
      <c r="AC678">
        <v>12</v>
      </c>
      <c r="AD678" t="s">
        <v>40</v>
      </c>
      <c r="AE678" s="32">
        <v>46150</v>
      </c>
      <c r="AF678" s="62">
        <v>0.49072916666666666</v>
      </c>
      <c r="AG678" t="s">
        <v>313</v>
      </c>
      <c r="AH678" t="s">
        <v>322</v>
      </c>
      <c r="AI678" s="32"/>
      <c r="AJ678" s="62"/>
      <c r="AK678" t="s">
        <v>313</v>
      </c>
      <c r="AL678" t="s">
        <v>313</v>
      </c>
      <c r="AM678" t="s">
        <v>313</v>
      </c>
      <c r="AN678" t="s">
        <v>313</v>
      </c>
      <c r="AO678" t="s">
        <v>40</v>
      </c>
      <c r="AP678" t="s">
        <v>313</v>
      </c>
      <c r="AQ678" t="s">
        <v>313</v>
      </c>
      <c r="AR678" s="32">
        <v>46160</v>
      </c>
      <c r="AS678">
        <v>30</v>
      </c>
      <c r="AT678" t="s">
        <v>313</v>
      </c>
      <c r="AU678" t="s">
        <v>313</v>
      </c>
      <c r="AV678" t="s">
        <v>313</v>
      </c>
      <c r="AW678" t="s">
        <v>313</v>
      </c>
      <c r="AX678">
        <v>1</v>
      </c>
    </row>
    <row r="679" spans="1:50" x14ac:dyDescent="0.3">
      <c r="A679" t="s">
        <v>6111</v>
      </c>
      <c r="B679">
        <v>1197</v>
      </c>
      <c r="C679">
        <v>270</v>
      </c>
      <c r="E679" t="s">
        <v>6311</v>
      </c>
      <c r="F679" t="s">
        <v>313</v>
      </c>
      <c r="G679" t="s">
        <v>6293</v>
      </c>
      <c r="H679">
        <v>2466212000194</v>
      </c>
      <c r="I679" t="s">
        <v>6294</v>
      </c>
      <c r="J679" t="s">
        <v>313</v>
      </c>
      <c r="K679" t="s">
        <v>313</v>
      </c>
      <c r="L679" t="s">
        <v>313</v>
      </c>
      <c r="M679" t="s">
        <v>6295</v>
      </c>
      <c r="N679" t="s">
        <v>639</v>
      </c>
      <c r="O679" t="s">
        <v>313</v>
      </c>
      <c r="P679" t="s">
        <v>6296</v>
      </c>
      <c r="Q679" t="s">
        <v>1371</v>
      </c>
      <c r="R679" t="s">
        <v>330</v>
      </c>
      <c r="S679" t="s">
        <v>313</v>
      </c>
      <c r="T679" t="s">
        <v>313</v>
      </c>
      <c r="U679" t="s">
        <v>313</v>
      </c>
      <c r="V679" t="s">
        <v>3820</v>
      </c>
      <c r="W679" t="s">
        <v>320</v>
      </c>
      <c r="X679" t="s">
        <v>437</v>
      </c>
      <c r="Y679" t="s">
        <v>313</v>
      </c>
      <c r="Z679" s="32"/>
      <c r="AC679">
        <v>12</v>
      </c>
      <c r="AD679" t="s">
        <v>6111</v>
      </c>
      <c r="AE679" s="32">
        <v>46150</v>
      </c>
      <c r="AF679" s="62">
        <v>0.50387731481481479</v>
      </c>
      <c r="AG679" t="s">
        <v>313</v>
      </c>
      <c r="AH679" t="s">
        <v>322</v>
      </c>
      <c r="AI679" s="32"/>
      <c r="AJ679" s="62"/>
      <c r="AK679" t="s">
        <v>313</v>
      </c>
      <c r="AL679" t="s">
        <v>313</v>
      </c>
      <c r="AM679" t="s">
        <v>313</v>
      </c>
      <c r="AN679" t="s">
        <v>313</v>
      </c>
      <c r="AO679" t="s">
        <v>313</v>
      </c>
      <c r="AP679" t="s">
        <v>313</v>
      </c>
      <c r="AQ679" t="s">
        <v>313</v>
      </c>
      <c r="AR679" s="32">
        <v>46153</v>
      </c>
      <c r="AS679">
        <v>30</v>
      </c>
      <c r="AT679" t="s">
        <v>313</v>
      </c>
      <c r="AU679" t="s">
        <v>313</v>
      </c>
      <c r="AV679" t="s">
        <v>313</v>
      </c>
      <c r="AW679" t="s">
        <v>313</v>
      </c>
      <c r="AX679">
        <v>1</v>
      </c>
    </row>
    <row r="680" spans="1:50" x14ac:dyDescent="0.3">
      <c r="A680" t="s">
        <v>6111</v>
      </c>
      <c r="B680">
        <v>1198</v>
      </c>
      <c r="C680">
        <v>256</v>
      </c>
      <c r="D680">
        <v>3773</v>
      </c>
      <c r="E680" t="s">
        <v>6312</v>
      </c>
      <c r="F680" t="s">
        <v>313</v>
      </c>
      <c r="G680" t="s">
        <v>6313</v>
      </c>
      <c r="H680">
        <v>20137275000189</v>
      </c>
      <c r="I680" t="s">
        <v>6314</v>
      </c>
      <c r="J680" t="s">
        <v>6315</v>
      </c>
      <c r="K680" t="s">
        <v>6316</v>
      </c>
      <c r="L680" t="s">
        <v>313</v>
      </c>
      <c r="M680" t="s">
        <v>6317</v>
      </c>
      <c r="N680" t="s">
        <v>639</v>
      </c>
      <c r="O680" t="s">
        <v>313</v>
      </c>
      <c r="P680" t="s">
        <v>6318</v>
      </c>
      <c r="Q680" t="s">
        <v>1371</v>
      </c>
      <c r="R680" t="s">
        <v>330</v>
      </c>
      <c r="S680" t="s">
        <v>313</v>
      </c>
      <c r="T680" t="s">
        <v>313</v>
      </c>
      <c r="U680" t="s">
        <v>313</v>
      </c>
      <c r="V680" t="s">
        <v>6319</v>
      </c>
      <c r="W680" t="s">
        <v>320</v>
      </c>
      <c r="X680" t="s">
        <v>321</v>
      </c>
      <c r="Y680" t="s">
        <v>313</v>
      </c>
      <c r="Z680" s="32"/>
      <c r="AC680">
        <v>0</v>
      </c>
      <c r="AD680" t="s">
        <v>6111</v>
      </c>
      <c r="AE680" s="32">
        <v>46153</v>
      </c>
      <c r="AF680" s="62">
        <v>0.39858796296296295</v>
      </c>
      <c r="AG680" t="s">
        <v>313</v>
      </c>
      <c r="AH680" t="s">
        <v>335</v>
      </c>
      <c r="AI680" s="32">
        <v>46153</v>
      </c>
      <c r="AJ680" s="62">
        <v>0.39993055555555557</v>
      </c>
      <c r="AK680" t="s">
        <v>6120</v>
      </c>
      <c r="AL680" t="s">
        <v>6320</v>
      </c>
      <c r="AM680" t="s">
        <v>313</v>
      </c>
      <c r="AN680" t="s">
        <v>313</v>
      </c>
      <c r="AO680" t="s">
        <v>313</v>
      </c>
      <c r="AP680" t="s">
        <v>313</v>
      </c>
      <c r="AQ680" t="s">
        <v>313</v>
      </c>
      <c r="AR680" s="32"/>
      <c r="AS680">
        <v>30</v>
      </c>
      <c r="AT680" t="s">
        <v>313</v>
      </c>
      <c r="AU680" t="s">
        <v>313</v>
      </c>
      <c r="AV680" t="s">
        <v>313</v>
      </c>
      <c r="AW680" t="s">
        <v>313</v>
      </c>
      <c r="AX680">
        <v>1</v>
      </c>
    </row>
    <row r="681" spans="1:50" x14ac:dyDescent="0.3">
      <c r="A681" t="s">
        <v>6111</v>
      </c>
      <c r="B681">
        <v>1199</v>
      </c>
      <c r="C681">
        <v>283</v>
      </c>
      <c r="D681">
        <v>3776</v>
      </c>
      <c r="E681" t="s">
        <v>6321</v>
      </c>
      <c r="F681" t="s">
        <v>313</v>
      </c>
      <c r="G681" t="s">
        <v>6322</v>
      </c>
      <c r="H681">
        <v>88610191000154</v>
      </c>
      <c r="I681" t="s">
        <v>6323</v>
      </c>
      <c r="J681" t="s">
        <v>6324</v>
      </c>
      <c r="K681" t="s">
        <v>6325</v>
      </c>
      <c r="L681" t="s">
        <v>313</v>
      </c>
      <c r="M681" t="s">
        <v>6326</v>
      </c>
      <c r="N681" t="s">
        <v>639</v>
      </c>
      <c r="O681" t="s">
        <v>313</v>
      </c>
      <c r="P681" t="s">
        <v>6327</v>
      </c>
      <c r="Q681" t="s">
        <v>6328</v>
      </c>
      <c r="R681" t="s">
        <v>388</v>
      </c>
      <c r="S681" t="s">
        <v>313</v>
      </c>
      <c r="T681" t="s">
        <v>313</v>
      </c>
      <c r="U681" t="s">
        <v>313</v>
      </c>
      <c r="V681" t="s">
        <v>3820</v>
      </c>
      <c r="W681" t="s">
        <v>320</v>
      </c>
      <c r="X681" t="s">
        <v>437</v>
      </c>
      <c r="Y681" t="s">
        <v>313</v>
      </c>
      <c r="Z681" s="32"/>
      <c r="AC681">
        <v>9</v>
      </c>
      <c r="AD681" t="s">
        <v>6111</v>
      </c>
      <c r="AE681" s="32">
        <v>46153</v>
      </c>
      <c r="AF681" s="62">
        <v>0.43649305555555556</v>
      </c>
      <c r="AG681" t="s">
        <v>313</v>
      </c>
      <c r="AH681" t="s">
        <v>322</v>
      </c>
      <c r="AI681" s="32"/>
      <c r="AJ681" s="62"/>
      <c r="AK681" t="s">
        <v>313</v>
      </c>
      <c r="AL681" t="s">
        <v>313</v>
      </c>
      <c r="AM681" t="s">
        <v>313</v>
      </c>
      <c r="AN681" t="s">
        <v>313</v>
      </c>
      <c r="AO681" t="s">
        <v>313</v>
      </c>
      <c r="AP681" t="s">
        <v>313</v>
      </c>
      <c r="AQ681" t="s">
        <v>313</v>
      </c>
      <c r="AR681" s="32"/>
      <c r="AS681">
        <v>30</v>
      </c>
      <c r="AT681" t="s">
        <v>313</v>
      </c>
      <c r="AU681" t="s">
        <v>313</v>
      </c>
      <c r="AV681" t="s">
        <v>313</v>
      </c>
      <c r="AW681" t="s">
        <v>313</v>
      </c>
      <c r="AX681">
        <v>1</v>
      </c>
    </row>
    <row r="682" spans="1:50" x14ac:dyDescent="0.3">
      <c r="A682" t="s">
        <v>45</v>
      </c>
      <c r="B682">
        <v>1200</v>
      </c>
      <c r="D682">
        <v>3777</v>
      </c>
      <c r="E682" t="s">
        <v>313</v>
      </c>
      <c r="F682" t="s">
        <v>313</v>
      </c>
      <c r="G682" t="s">
        <v>6329</v>
      </c>
      <c r="H682">
        <v>8821632000128</v>
      </c>
      <c r="I682" t="s">
        <v>313</v>
      </c>
      <c r="J682" t="s">
        <v>6330</v>
      </c>
      <c r="K682" t="s">
        <v>313</v>
      </c>
      <c r="L682" t="s">
        <v>313</v>
      </c>
      <c r="M682" t="s">
        <v>313</v>
      </c>
      <c r="N682" t="s">
        <v>313</v>
      </c>
      <c r="O682" t="s">
        <v>313</v>
      </c>
      <c r="P682" t="s">
        <v>313</v>
      </c>
      <c r="Q682" t="s">
        <v>313</v>
      </c>
      <c r="R682" t="s">
        <v>313</v>
      </c>
      <c r="S682" t="s">
        <v>2025</v>
      </c>
      <c r="T682" t="s">
        <v>313</v>
      </c>
      <c r="U682" t="s">
        <v>313</v>
      </c>
      <c r="V682" t="s">
        <v>5590</v>
      </c>
      <c r="W682" t="s">
        <v>320</v>
      </c>
      <c r="X682" t="s">
        <v>437</v>
      </c>
      <c r="Y682" t="s">
        <v>313</v>
      </c>
      <c r="Z682" s="32">
        <v>46173</v>
      </c>
      <c r="AC682">
        <v>9</v>
      </c>
      <c r="AD682" t="s">
        <v>40</v>
      </c>
      <c r="AE682" s="32">
        <v>46153</v>
      </c>
      <c r="AF682" s="62">
        <v>0.46103009259259259</v>
      </c>
      <c r="AG682" t="s">
        <v>313</v>
      </c>
      <c r="AH682" t="s">
        <v>322</v>
      </c>
      <c r="AI682" s="32"/>
      <c r="AJ682" s="62"/>
      <c r="AK682" t="s">
        <v>313</v>
      </c>
      <c r="AL682" t="s">
        <v>313</v>
      </c>
      <c r="AM682" t="s">
        <v>313</v>
      </c>
      <c r="AN682" t="s">
        <v>313</v>
      </c>
      <c r="AO682" t="s">
        <v>45</v>
      </c>
      <c r="AP682" t="s">
        <v>313</v>
      </c>
      <c r="AQ682" t="s">
        <v>313</v>
      </c>
      <c r="AR682" s="32">
        <v>46155</v>
      </c>
      <c r="AS682">
        <v>30</v>
      </c>
      <c r="AT682" t="s">
        <v>313</v>
      </c>
      <c r="AU682" t="s">
        <v>313</v>
      </c>
      <c r="AV682" t="s">
        <v>313</v>
      </c>
      <c r="AW682" t="s">
        <v>313</v>
      </c>
      <c r="AX682">
        <v>1</v>
      </c>
    </row>
    <row r="683" spans="1:50" x14ac:dyDescent="0.3">
      <c r="A683" t="s">
        <v>20</v>
      </c>
      <c r="B683">
        <v>1201</v>
      </c>
      <c r="D683">
        <v>3771</v>
      </c>
      <c r="E683" t="s">
        <v>6426</v>
      </c>
      <c r="F683" t="s">
        <v>6331</v>
      </c>
      <c r="G683" t="s">
        <v>6332</v>
      </c>
      <c r="H683">
        <v>12084237000187</v>
      </c>
      <c r="I683" t="s">
        <v>313</v>
      </c>
      <c r="J683" t="s">
        <v>6333</v>
      </c>
      <c r="K683" t="s">
        <v>6334</v>
      </c>
      <c r="L683" t="s">
        <v>313</v>
      </c>
      <c r="M683" t="s">
        <v>6335</v>
      </c>
      <c r="N683" t="s">
        <v>313</v>
      </c>
      <c r="O683" t="s">
        <v>313</v>
      </c>
      <c r="P683" t="s">
        <v>313</v>
      </c>
      <c r="Q683" t="s">
        <v>6336</v>
      </c>
      <c r="R683" t="s">
        <v>2390</v>
      </c>
      <c r="S683" t="s">
        <v>2025</v>
      </c>
      <c r="T683" t="s">
        <v>313</v>
      </c>
      <c r="U683" t="s">
        <v>313</v>
      </c>
      <c r="V683" t="s">
        <v>5590</v>
      </c>
      <c r="W683" t="s">
        <v>320</v>
      </c>
      <c r="X683" t="s">
        <v>437</v>
      </c>
      <c r="Y683" t="s">
        <v>313</v>
      </c>
      <c r="Z683" s="32">
        <v>46173</v>
      </c>
      <c r="AC683">
        <v>9</v>
      </c>
      <c r="AD683" t="s">
        <v>40</v>
      </c>
      <c r="AE683" s="32">
        <v>46153</v>
      </c>
      <c r="AF683" s="62">
        <v>0.47130787037037036</v>
      </c>
      <c r="AG683" t="s">
        <v>313</v>
      </c>
      <c r="AH683" t="s">
        <v>322</v>
      </c>
      <c r="AI683" s="32"/>
      <c r="AJ683" s="62"/>
      <c r="AK683" t="s">
        <v>313</v>
      </c>
      <c r="AL683" t="s">
        <v>313</v>
      </c>
      <c r="AM683" t="s">
        <v>313</v>
      </c>
      <c r="AN683" t="s">
        <v>313</v>
      </c>
      <c r="AO683" t="s">
        <v>20</v>
      </c>
      <c r="AP683" t="s">
        <v>313</v>
      </c>
      <c r="AQ683" t="s">
        <v>313</v>
      </c>
      <c r="AR683" s="32"/>
      <c r="AS683">
        <v>30</v>
      </c>
      <c r="AT683" t="s">
        <v>313</v>
      </c>
      <c r="AU683" t="s">
        <v>313</v>
      </c>
      <c r="AV683" t="s">
        <v>313</v>
      </c>
      <c r="AW683" t="s">
        <v>313</v>
      </c>
      <c r="AX683">
        <v>1</v>
      </c>
    </row>
    <row r="684" spans="1:50" x14ac:dyDescent="0.3">
      <c r="A684" t="s">
        <v>6111</v>
      </c>
      <c r="B684">
        <v>1202</v>
      </c>
      <c r="C684">
        <v>241</v>
      </c>
      <c r="D684">
        <v>3779</v>
      </c>
      <c r="E684" t="s">
        <v>6337</v>
      </c>
      <c r="F684" t="s">
        <v>313</v>
      </c>
      <c r="G684" t="s">
        <v>6338</v>
      </c>
      <c r="H684">
        <v>6269527000100</v>
      </c>
      <c r="I684" t="s">
        <v>6339</v>
      </c>
      <c r="J684" t="s">
        <v>6340</v>
      </c>
      <c r="K684" t="s">
        <v>6341</v>
      </c>
      <c r="L684" t="s">
        <v>313</v>
      </c>
      <c r="M684" t="s">
        <v>313</v>
      </c>
      <c r="N684" t="s">
        <v>639</v>
      </c>
      <c r="O684" t="s">
        <v>313</v>
      </c>
      <c r="P684" t="s">
        <v>6342</v>
      </c>
      <c r="Q684" t="s">
        <v>6201</v>
      </c>
      <c r="R684" t="s">
        <v>330</v>
      </c>
      <c r="S684" t="s">
        <v>313</v>
      </c>
      <c r="T684" t="s">
        <v>313</v>
      </c>
      <c r="U684" t="s">
        <v>313</v>
      </c>
      <c r="V684" t="s">
        <v>3820</v>
      </c>
      <c r="W684" t="s">
        <v>320</v>
      </c>
      <c r="X684" t="s">
        <v>437</v>
      </c>
      <c r="Y684" t="s">
        <v>313</v>
      </c>
      <c r="Z684" s="32"/>
      <c r="AC684">
        <v>9</v>
      </c>
      <c r="AD684" t="s">
        <v>6111</v>
      </c>
      <c r="AE684" s="32">
        <v>46153</v>
      </c>
      <c r="AF684" s="62">
        <v>0.47464120370370372</v>
      </c>
      <c r="AG684" t="s">
        <v>313</v>
      </c>
      <c r="AH684" t="s">
        <v>322</v>
      </c>
      <c r="AI684" s="32"/>
      <c r="AJ684" s="62"/>
      <c r="AK684" t="s">
        <v>313</v>
      </c>
      <c r="AL684" t="s">
        <v>313</v>
      </c>
      <c r="AM684" t="s">
        <v>313</v>
      </c>
      <c r="AN684" t="s">
        <v>313</v>
      </c>
      <c r="AO684" t="s">
        <v>313</v>
      </c>
      <c r="AP684" t="s">
        <v>313</v>
      </c>
      <c r="AQ684" t="s">
        <v>313</v>
      </c>
      <c r="AR684" s="32"/>
      <c r="AS684">
        <v>30</v>
      </c>
      <c r="AT684" t="s">
        <v>313</v>
      </c>
      <c r="AU684" t="s">
        <v>313</v>
      </c>
      <c r="AV684" t="s">
        <v>313</v>
      </c>
      <c r="AW684" t="s">
        <v>313</v>
      </c>
      <c r="AX684">
        <v>1</v>
      </c>
    </row>
    <row r="685" spans="1:50" x14ac:dyDescent="0.3">
      <c r="A685" t="s">
        <v>40</v>
      </c>
      <c r="B685">
        <v>1203</v>
      </c>
      <c r="D685">
        <v>3770</v>
      </c>
      <c r="E685" t="s">
        <v>313</v>
      </c>
      <c r="F685" t="s">
        <v>313</v>
      </c>
      <c r="G685" t="s">
        <v>6343</v>
      </c>
      <c r="H685">
        <v>48579170000107</v>
      </c>
      <c r="I685" t="s">
        <v>313</v>
      </c>
      <c r="J685" t="s">
        <v>6344</v>
      </c>
      <c r="K685" t="s">
        <v>6345</v>
      </c>
      <c r="L685" t="s">
        <v>313</v>
      </c>
      <c r="M685" t="s">
        <v>6346</v>
      </c>
      <c r="N685" t="s">
        <v>313</v>
      </c>
      <c r="O685" t="s">
        <v>313</v>
      </c>
      <c r="P685" t="s">
        <v>313</v>
      </c>
      <c r="Q685" t="s">
        <v>313</v>
      </c>
      <c r="R685" t="s">
        <v>313</v>
      </c>
      <c r="S685" t="s">
        <v>2025</v>
      </c>
      <c r="T685" t="s">
        <v>313</v>
      </c>
      <c r="U685" t="s">
        <v>313</v>
      </c>
      <c r="V685" t="s">
        <v>5590</v>
      </c>
      <c r="W685" t="s">
        <v>320</v>
      </c>
      <c r="X685" t="s">
        <v>437</v>
      </c>
      <c r="Y685" t="s">
        <v>313</v>
      </c>
      <c r="Z685" s="32">
        <v>46173</v>
      </c>
      <c r="AC685">
        <v>9</v>
      </c>
      <c r="AD685" t="s">
        <v>40</v>
      </c>
      <c r="AE685" s="32">
        <v>46153</v>
      </c>
      <c r="AF685" s="62">
        <v>0.47524305555555557</v>
      </c>
      <c r="AG685" t="s">
        <v>313</v>
      </c>
      <c r="AH685" t="s">
        <v>322</v>
      </c>
      <c r="AI685" s="32"/>
      <c r="AJ685" s="62"/>
      <c r="AK685" t="s">
        <v>313</v>
      </c>
      <c r="AL685" t="s">
        <v>313</v>
      </c>
      <c r="AM685" t="s">
        <v>313</v>
      </c>
      <c r="AN685" t="s">
        <v>313</v>
      </c>
      <c r="AO685" t="s">
        <v>40</v>
      </c>
      <c r="AP685" t="s">
        <v>313</v>
      </c>
      <c r="AQ685" t="s">
        <v>313</v>
      </c>
      <c r="AR685" s="32"/>
      <c r="AS685">
        <v>30</v>
      </c>
      <c r="AT685" t="s">
        <v>313</v>
      </c>
      <c r="AU685" t="s">
        <v>313</v>
      </c>
      <c r="AV685" t="s">
        <v>313</v>
      </c>
      <c r="AW685" t="s">
        <v>313</v>
      </c>
      <c r="AX685">
        <v>1</v>
      </c>
    </row>
    <row r="686" spans="1:50" x14ac:dyDescent="0.3">
      <c r="A686" t="s">
        <v>6111</v>
      </c>
      <c r="B686">
        <v>1204</v>
      </c>
      <c r="C686">
        <v>231</v>
      </c>
      <c r="D686">
        <v>3780</v>
      </c>
      <c r="E686" t="s">
        <v>6347</v>
      </c>
      <c r="F686" t="s">
        <v>313</v>
      </c>
      <c r="G686" t="s">
        <v>6348</v>
      </c>
      <c r="H686">
        <v>490414000146</v>
      </c>
      <c r="I686" t="s">
        <v>6349</v>
      </c>
      <c r="J686" t="s">
        <v>6350</v>
      </c>
      <c r="K686" t="s">
        <v>6351</v>
      </c>
      <c r="L686" t="s">
        <v>313</v>
      </c>
      <c r="M686" t="s">
        <v>6352</v>
      </c>
      <c r="N686" t="s">
        <v>639</v>
      </c>
      <c r="O686" t="s">
        <v>313</v>
      </c>
      <c r="P686" t="s">
        <v>6353</v>
      </c>
      <c r="Q686" t="s">
        <v>1371</v>
      </c>
      <c r="R686" t="s">
        <v>330</v>
      </c>
      <c r="S686" t="s">
        <v>313</v>
      </c>
      <c r="T686" t="s">
        <v>313</v>
      </c>
      <c r="U686" t="s">
        <v>313</v>
      </c>
      <c r="V686" t="s">
        <v>3820</v>
      </c>
      <c r="W686" t="s">
        <v>320</v>
      </c>
      <c r="X686" t="s">
        <v>437</v>
      </c>
      <c r="Y686" t="s">
        <v>313</v>
      </c>
      <c r="Z686" s="32"/>
      <c r="AC686">
        <v>9</v>
      </c>
      <c r="AD686" t="s">
        <v>6111</v>
      </c>
      <c r="AE686" s="32">
        <v>46153</v>
      </c>
      <c r="AF686" s="62">
        <v>0.60356481481481483</v>
      </c>
      <c r="AG686" t="s">
        <v>313</v>
      </c>
      <c r="AH686" t="s">
        <v>322</v>
      </c>
      <c r="AI686" s="32"/>
      <c r="AJ686" s="62"/>
      <c r="AK686" t="s">
        <v>313</v>
      </c>
      <c r="AL686" t="s">
        <v>313</v>
      </c>
      <c r="AM686" t="s">
        <v>313</v>
      </c>
      <c r="AN686" t="s">
        <v>313</v>
      </c>
      <c r="AO686" t="s">
        <v>313</v>
      </c>
      <c r="AP686" t="s">
        <v>313</v>
      </c>
      <c r="AQ686" t="s">
        <v>313</v>
      </c>
      <c r="AR686" s="32"/>
      <c r="AS686">
        <v>30</v>
      </c>
      <c r="AT686" t="s">
        <v>313</v>
      </c>
      <c r="AU686" t="s">
        <v>313</v>
      </c>
      <c r="AV686" t="s">
        <v>313</v>
      </c>
      <c r="AW686" t="s">
        <v>313</v>
      </c>
      <c r="AX686">
        <v>1</v>
      </c>
    </row>
    <row r="687" spans="1:50" x14ac:dyDescent="0.3">
      <c r="A687" t="s">
        <v>6111</v>
      </c>
      <c r="B687">
        <v>1205</v>
      </c>
      <c r="C687">
        <v>252</v>
      </c>
      <c r="D687">
        <v>3781</v>
      </c>
      <c r="E687" t="s">
        <v>6354</v>
      </c>
      <c r="F687" t="s">
        <v>313</v>
      </c>
      <c r="G687" t="s">
        <v>6355</v>
      </c>
      <c r="H687">
        <v>13459890000146</v>
      </c>
      <c r="I687" t="s">
        <v>6356</v>
      </c>
      <c r="J687" t="s">
        <v>6357</v>
      </c>
      <c r="K687" t="s">
        <v>6358</v>
      </c>
      <c r="L687" t="s">
        <v>313</v>
      </c>
      <c r="M687" t="s">
        <v>6359</v>
      </c>
      <c r="N687" t="s">
        <v>639</v>
      </c>
      <c r="O687" t="s">
        <v>313</v>
      </c>
      <c r="P687" t="s">
        <v>6360</v>
      </c>
      <c r="Q687" t="s">
        <v>1371</v>
      </c>
      <c r="R687" t="s">
        <v>330</v>
      </c>
      <c r="S687" t="s">
        <v>313</v>
      </c>
      <c r="T687" t="s">
        <v>313</v>
      </c>
      <c r="U687" t="s">
        <v>313</v>
      </c>
      <c r="V687" t="s">
        <v>3820</v>
      </c>
      <c r="W687" t="s">
        <v>320</v>
      </c>
      <c r="X687" t="s">
        <v>437</v>
      </c>
      <c r="Y687" t="s">
        <v>313</v>
      </c>
      <c r="Z687" s="32"/>
      <c r="AC687">
        <v>9</v>
      </c>
      <c r="AD687" t="s">
        <v>6111</v>
      </c>
      <c r="AE687" s="32">
        <v>46153</v>
      </c>
      <c r="AF687" s="62">
        <v>0.61413194444444441</v>
      </c>
      <c r="AG687" t="s">
        <v>313</v>
      </c>
      <c r="AH687" t="s">
        <v>322</v>
      </c>
      <c r="AI687" s="32"/>
      <c r="AJ687" s="62"/>
      <c r="AK687" t="s">
        <v>313</v>
      </c>
      <c r="AL687" t="s">
        <v>313</v>
      </c>
      <c r="AM687" t="s">
        <v>313</v>
      </c>
      <c r="AN687" t="s">
        <v>313</v>
      </c>
      <c r="AO687" t="s">
        <v>313</v>
      </c>
      <c r="AP687" t="s">
        <v>313</v>
      </c>
      <c r="AQ687" t="s">
        <v>313</v>
      </c>
      <c r="AR687" s="32"/>
      <c r="AS687">
        <v>30</v>
      </c>
      <c r="AT687" t="s">
        <v>313</v>
      </c>
      <c r="AU687" t="s">
        <v>313</v>
      </c>
      <c r="AV687" t="s">
        <v>313</v>
      </c>
      <c r="AW687" t="s">
        <v>313</v>
      </c>
      <c r="AX687">
        <v>1</v>
      </c>
    </row>
    <row r="688" spans="1:50" x14ac:dyDescent="0.3">
      <c r="A688" t="s">
        <v>6111</v>
      </c>
      <c r="B688">
        <v>1206</v>
      </c>
      <c r="C688">
        <v>226</v>
      </c>
      <c r="D688">
        <v>3782</v>
      </c>
      <c r="E688" t="s">
        <v>6361</v>
      </c>
      <c r="F688" t="s">
        <v>313</v>
      </c>
      <c r="G688" t="s">
        <v>6362</v>
      </c>
      <c r="H688">
        <v>59602144000160</v>
      </c>
      <c r="I688" t="s">
        <v>6363</v>
      </c>
      <c r="J688" t="s">
        <v>6364</v>
      </c>
      <c r="K688" t="s">
        <v>6365</v>
      </c>
      <c r="L688" t="s">
        <v>6366</v>
      </c>
      <c r="M688" t="s">
        <v>6367</v>
      </c>
      <c r="N688" t="s">
        <v>639</v>
      </c>
      <c r="O688" t="s">
        <v>313</v>
      </c>
      <c r="P688" t="s">
        <v>6368</v>
      </c>
      <c r="Q688" t="s">
        <v>1371</v>
      </c>
      <c r="R688" t="s">
        <v>330</v>
      </c>
      <c r="S688" t="s">
        <v>313</v>
      </c>
      <c r="T688" t="s">
        <v>313</v>
      </c>
      <c r="U688" t="s">
        <v>313</v>
      </c>
      <c r="V688" t="s">
        <v>3820</v>
      </c>
      <c r="W688" t="s">
        <v>320</v>
      </c>
      <c r="X688" t="s">
        <v>437</v>
      </c>
      <c r="Y688" t="s">
        <v>313</v>
      </c>
      <c r="Z688" s="32"/>
      <c r="AC688">
        <v>9</v>
      </c>
      <c r="AD688" t="s">
        <v>6111</v>
      </c>
      <c r="AE688" s="32">
        <v>46153</v>
      </c>
      <c r="AF688" s="62">
        <v>0.62143518518518515</v>
      </c>
      <c r="AG688" t="s">
        <v>313</v>
      </c>
      <c r="AH688" t="s">
        <v>322</v>
      </c>
      <c r="AI688" s="32"/>
      <c r="AJ688" s="62"/>
      <c r="AK688" t="s">
        <v>313</v>
      </c>
      <c r="AL688" t="s">
        <v>313</v>
      </c>
      <c r="AM688" t="s">
        <v>313</v>
      </c>
      <c r="AN688" t="s">
        <v>313</v>
      </c>
      <c r="AO688" t="s">
        <v>313</v>
      </c>
      <c r="AP688" t="s">
        <v>313</v>
      </c>
      <c r="AQ688" t="s">
        <v>313</v>
      </c>
      <c r="AR688" s="32">
        <v>46154</v>
      </c>
      <c r="AS688">
        <v>30</v>
      </c>
      <c r="AT688" t="s">
        <v>313</v>
      </c>
      <c r="AU688" t="s">
        <v>313</v>
      </c>
      <c r="AV688" t="s">
        <v>313</v>
      </c>
      <c r="AW688" t="s">
        <v>313</v>
      </c>
      <c r="AX688">
        <v>1</v>
      </c>
    </row>
    <row r="689" spans="1:50" x14ac:dyDescent="0.3">
      <c r="A689" t="s">
        <v>6111</v>
      </c>
      <c r="B689">
        <v>1208</v>
      </c>
      <c r="C689">
        <v>255</v>
      </c>
      <c r="D689">
        <v>3788</v>
      </c>
      <c r="E689" t="s">
        <v>6369</v>
      </c>
      <c r="F689" t="s">
        <v>313</v>
      </c>
      <c r="G689" t="s">
        <v>6370</v>
      </c>
      <c r="H689">
        <v>13533397000129</v>
      </c>
      <c r="I689" t="s">
        <v>6371</v>
      </c>
      <c r="J689" t="s">
        <v>6372</v>
      </c>
      <c r="K689" t="s">
        <v>6373</v>
      </c>
      <c r="L689" t="s">
        <v>313</v>
      </c>
      <c r="M689" t="s">
        <v>6374</v>
      </c>
      <c r="N689" t="s">
        <v>639</v>
      </c>
      <c r="O689" t="s">
        <v>313</v>
      </c>
      <c r="P689" t="s">
        <v>6375</v>
      </c>
      <c r="Q689" t="s">
        <v>1371</v>
      </c>
      <c r="R689" t="s">
        <v>330</v>
      </c>
      <c r="S689" t="s">
        <v>313</v>
      </c>
      <c r="T689" t="s">
        <v>313</v>
      </c>
      <c r="U689" t="s">
        <v>313</v>
      </c>
      <c r="V689" t="s">
        <v>3820</v>
      </c>
      <c r="W689" t="s">
        <v>320</v>
      </c>
      <c r="X689" t="s">
        <v>437</v>
      </c>
      <c r="Y689" t="s">
        <v>313</v>
      </c>
      <c r="Z689" s="32"/>
      <c r="AC689">
        <v>8</v>
      </c>
      <c r="AD689" t="s">
        <v>6111</v>
      </c>
      <c r="AE689" s="32">
        <v>46154</v>
      </c>
      <c r="AF689" s="62">
        <v>0.49358796296296298</v>
      </c>
      <c r="AG689" t="s">
        <v>313</v>
      </c>
      <c r="AH689" t="s">
        <v>322</v>
      </c>
      <c r="AI689" s="32"/>
      <c r="AJ689" s="62"/>
      <c r="AK689" t="s">
        <v>313</v>
      </c>
      <c r="AL689" t="s">
        <v>313</v>
      </c>
      <c r="AM689" t="s">
        <v>313</v>
      </c>
      <c r="AN689" t="s">
        <v>313</v>
      </c>
      <c r="AO689" t="s">
        <v>313</v>
      </c>
      <c r="AP689" t="s">
        <v>313</v>
      </c>
      <c r="AQ689" t="s">
        <v>313</v>
      </c>
      <c r="AR689" s="32"/>
      <c r="AS689">
        <v>30</v>
      </c>
      <c r="AT689" t="s">
        <v>313</v>
      </c>
      <c r="AU689" t="s">
        <v>313</v>
      </c>
      <c r="AV689" t="s">
        <v>313</v>
      </c>
      <c r="AW689" t="s">
        <v>313</v>
      </c>
      <c r="AX689">
        <v>1</v>
      </c>
    </row>
    <row r="690" spans="1:50" x14ac:dyDescent="0.3">
      <c r="A690" t="s">
        <v>45</v>
      </c>
      <c r="B690">
        <v>1209</v>
      </c>
      <c r="D690">
        <v>3786</v>
      </c>
      <c r="E690" t="s">
        <v>6376</v>
      </c>
      <c r="F690" t="s">
        <v>313</v>
      </c>
      <c r="G690" t="s">
        <v>6377</v>
      </c>
      <c r="H690">
        <v>36621794000158</v>
      </c>
      <c r="I690" t="s">
        <v>313</v>
      </c>
      <c r="J690" t="s">
        <v>1617</v>
      </c>
      <c r="K690" t="s">
        <v>1622</v>
      </c>
      <c r="L690" t="s">
        <v>313</v>
      </c>
      <c r="M690" t="s">
        <v>1619</v>
      </c>
      <c r="N690" t="s">
        <v>313</v>
      </c>
      <c r="O690" t="s">
        <v>313</v>
      </c>
      <c r="P690" t="s">
        <v>313</v>
      </c>
      <c r="Q690" t="s">
        <v>1624</v>
      </c>
      <c r="R690" t="s">
        <v>330</v>
      </c>
      <c r="S690" t="s">
        <v>728</v>
      </c>
      <c r="T690" t="s">
        <v>313</v>
      </c>
      <c r="U690" t="s">
        <v>313</v>
      </c>
      <c r="V690" t="s">
        <v>6297</v>
      </c>
      <c r="W690" t="s">
        <v>320</v>
      </c>
      <c r="X690" t="s">
        <v>397</v>
      </c>
      <c r="Y690" t="s">
        <v>313</v>
      </c>
      <c r="Z690" s="32">
        <v>46173</v>
      </c>
      <c r="AC690">
        <v>8</v>
      </c>
      <c r="AD690" t="s">
        <v>40</v>
      </c>
      <c r="AE690" s="32">
        <v>46154</v>
      </c>
      <c r="AF690" s="62">
        <v>0.63753472222222218</v>
      </c>
      <c r="AG690" t="s">
        <v>313</v>
      </c>
      <c r="AH690" t="s">
        <v>322</v>
      </c>
      <c r="AI690" s="32"/>
      <c r="AJ690" s="62"/>
      <c r="AK690" t="s">
        <v>313</v>
      </c>
      <c r="AL690" t="s">
        <v>313</v>
      </c>
      <c r="AM690" t="s">
        <v>313</v>
      </c>
      <c r="AN690" t="s">
        <v>313</v>
      </c>
      <c r="AO690" t="s">
        <v>45</v>
      </c>
      <c r="AP690" t="s">
        <v>313</v>
      </c>
      <c r="AQ690" t="s">
        <v>313</v>
      </c>
      <c r="AR690" s="32">
        <v>46161</v>
      </c>
      <c r="AS690">
        <v>30</v>
      </c>
      <c r="AT690" t="s">
        <v>313</v>
      </c>
      <c r="AU690" t="s">
        <v>313</v>
      </c>
      <c r="AV690" t="s">
        <v>313</v>
      </c>
      <c r="AW690" t="s">
        <v>313</v>
      </c>
      <c r="AX690">
        <v>1</v>
      </c>
    </row>
    <row r="691" spans="1:50" x14ac:dyDescent="0.3">
      <c r="A691" t="s">
        <v>6111</v>
      </c>
      <c r="B691">
        <v>1212</v>
      </c>
      <c r="C691">
        <v>291</v>
      </c>
      <c r="D691">
        <v>3801</v>
      </c>
      <c r="E691" t="s">
        <v>313</v>
      </c>
      <c r="F691" t="s">
        <v>313</v>
      </c>
      <c r="G691" t="s">
        <v>6402</v>
      </c>
      <c r="H691">
        <v>17188274000159</v>
      </c>
      <c r="I691" t="s">
        <v>6403</v>
      </c>
      <c r="J691" t="s">
        <v>4683</v>
      </c>
      <c r="K691" t="s">
        <v>6404</v>
      </c>
      <c r="L691" t="s">
        <v>313</v>
      </c>
      <c r="M691" t="s">
        <v>6405</v>
      </c>
      <c r="N691" t="s">
        <v>639</v>
      </c>
      <c r="O691" t="s">
        <v>313</v>
      </c>
      <c r="P691" t="s">
        <v>6406</v>
      </c>
      <c r="Q691" t="s">
        <v>631</v>
      </c>
      <c r="R691" t="s">
        <v>330</v>
      </c>
      <c r="S691" t="s">
        <v>313</v>
      </c>
      <c r="T691" t="s">
        <v>313</v>
      </c>
      <c r="U691" t="s">
        <v>313</v>
      </c>
      <c r="V691" t="s">
        <v>3820</v>
      </c>
      <c r="W691" t="s">
        <v>320</v>
      </c>
      <c r="X691" t="s">
        <v>397</v>
      </c>
      <c r="Y691" t="s">
        <v>313</v>
      </c>
      <c r="Z691" s="32"/>
      <c r="AC691">
        <v>5</v>
      </c>
      <c r="AD691" t="s">
        <v>6111</v>
      </c>
      <c r="AE691" s="32">
        <v>46155</v>
      </c>
      <c r="AF691" s="62">
        <v>0.58863425925925927</v>
      </c>
      <c r="AG691" t="s">
        <v>313</v>
      </c>
      <c r="AH691" t="s">
        <v>335</v>
      </c>
      <c r="AI691" s="32">
        <v>46160</v>
      </c>
      <c r="AJ691" s="62">
        <v>0.38256944444444446</v>
      </c>
      <c r="AK691" t="s">
        <v>6118</v>
      </c>
      <c r="AL691" t="s">
        <v>6526</v>
      </c>
      <c r="AM691" t="s">
        <v>313</v>
      </c>
      <c r="AN691" t="s">
        <v>313</v>
      </c>
      <c r="AO691" t="s">
        <v>313</v>
      </c>
      <c r="AP691" t="s">
        <v>313</v>
      </c>
      <c r="AQ691" t="s">
        <v>313</v>
      </c>
      <c r="AR691" s="32">
        <v>46157</v>
      </c>
      <c r="AS691">
        <v>40</v>
      </c>
      <c r="AT691" t="s">
        <v>313</v>
      </c>
      <c r="AU691" t="s">
        <v>313</v>
      </c>
      <c r="AV691" t="s">
        <v>313</v>
      </c>
      <c r="AW691" t="s">
        <v>313</v>
      </c>
      <c r="AX691">
        <v>1</v>
      </c>
    </row>
    <row r="692" spans="1:50" x14ac:dyDescent="0.3">
      <c r="A692" t="s">
        <v>20</v>
      </c>
      <c r="B692">
        <v>1213</v>
      </c>
      <c r="D692">
        <v>3802</v>
      </c>
      <c r="E692" t="s">
        <v>6427</v>
      </c>
      <c r="F692" t="s">
        <v>6407</v>
      </c>
      <c r="G692" t="s">
        <v>6408</v>
      </c>
      <c r="H692">
        <v>26991643000138</v>
      </c>
      <c r="I692" t="s">
        <v>313</v>
      </c>
      <c r="J692" t="s">
        <v>780</v>
      </c>
      <c r="K692" t="s">
        <v>6409</v>
      </c>
      <c r="L692" t="s">
        <v>313</v>
      </c>
      <c r="M692" t="s">
        <v>6410</v>
      </c>
      <c r="N692" t="s">
        <v>313</v>
      </c>
      <c r="O692" t="s">
        <v>313</v>
      </c>
      <c r="P692" t="s">
        <v>313</v>
      </c>
      <c r="Q692" t="s">
        <v>1610</v>
      </c>
      <c r="R692" t="s">
        <v>496</v>
      </c>
      <c r="S692" t="s">
        <v>2025</v>
      </c>
      <c r="T692" t="s">
        <v>313</v>
      </c>
      <c r="U692" t="s">
        <v>313</v>
      </c>
      <c r="V692" t="s">
        <v>5590</v>
      </c>
      <c r="W692" t="s">
        <v>320</v>
      </c>
      <c r="X692" t="s">
        <v>437</v>
      </c>
      <c r="Y692" t="s">
        <v>313</v>
      </c>
      <c r="Z692" s="32">
        <v>46173</v>
      </c>
      <c r="AC692">
        <v>1</v>
      </c>
      <c r="AD692" t="s">
        <v>40</v>
      </c>
      <c r="AE692" s="32">
        <v>46155</v>
      </c>
      <c r="AF692" s="62">
        <v>0.741724537037037</v>
      </c>
      <c r="AG692" t="s">
        <v>313</v>
      </c>
      <c r="AH692" t="s">
        <v>335</v>
      </c>
      <c r="AI692" s="32">
        <v>46156</v>
      </c>
      <c r="AJ692" s="62">
        <v>0.47655092592592591</v>
      </c>
      <c r="AK692" t="s">
        <v>348</v>
      </c>
      <c r="AL692" t="s">
        <v>6427</v>
      </c>
      <c r="AM692" t="s">
        <v>313</v>
      </c>
      <c r="AN692" t="s">
        <v>313</v>
      </c>
      <c r="AO692" t="s">
        <v>20</v>
      </c>
      <c r="AP692" t="s">
        <v>313</v>
      </c>
      <c r="AQ692" t="s">
        <v>313</v>
      </c>
      <c r="AR692" s="32">
        <v>46156</v>
      </c>
      <c r="AS692">
        <v>30</v>
      </c>
      <c r="AT692" t="s">
        <v>313</v>
      </c>
      <c r="AU692" t="s">
        <v>313</v>
      </c>
      <c r="AV692" t="s">
        <v>313</v>
      </c>
      <c r="AW692" t="s">
        <v>313</v>
      </c>
      <c r="AX692">
        <v>1</v>
      </c>
    </row>
    <row r="693" spans="1:50" x14ac:dyDescent="0.3">
      <c r="A693" t="s">
        <v>45</v>
      </c>
      <c r="B693">
        <v>1214</v>
      </c>
      <c r="D693">
        <v>3804</v>
      </c>
      <c r="E693" t="s">
        <v>313</v>
      </c>
      <c r="F693" t="s">
        <v>313</v>
      </c>
      <c r="G693" t="s">
        <v>6411</v>
      </c>
      <c r="H693">
        <v>68044700000111</v>
      </c>
      <c r="I693" t="s">
        <v>313</v>
      </c>
      <c r="J693" t="s">
        <v>6412</v>
      </c>
      <c r="K693" t="s">
        <v>6413</v>
      </c>
      <c r="L693" t="s">
        <v>313</v>
      </c>
      <c r="M693" t="s">
        <v>648</v>
      </c>
      <c r="N693" t="s">
        <v>313</v>
      </c>
      <c r="O693" t="s">
        <v>313</v>
      </c>
      <c r="P693" t="s">
        <v>313</v>
      </c>
      <c r="Q693" t="s">
        <v>631</v>
      </c>
      <c r="R693" t="s">
        <v>330</v>
      </c>
      <c r="S693" t="s">
        <v>345</v>
      </c>
      <c r="T693" t="s">
        <v>313</v>
      </c>
      <c r="U693" t="s">
        <v>313</v>
      </c>
      <c r="V693" t="s">
        <v>313</v>
      </c>
      <c r="W693" t="s">
        <v>320</v>
      </c>
      <c r="X693" t="s">
        <v>437</v>
      </c>
      <c r="Y693" t="s">
        <v>313</v>
      </c>
      <c r="Z693" s="32"/>
      <c r="AC693">
        <v>7</v>
      </c>
      <c r="AD693" t="s">
        <v>45</v>
      </c>
      <c r="AE693" s="32">
        <v>46155</v>
      </c>
      <c r="AF693" s="62">
        <v>0.76524305555555561</v>
      </c>
      <c r="AG693" t="s">
        <v>313</v>
      </c>
      <c r="AH693" t="s">
        <v>322</v>
      </c>
      <c r="AI693" s="32"/>
      <c r="AJ693" s="62"/>
      <c r="AK693" t="s">
        <v>313</v>
      </c>
      <c r="AL693" t="s">
        <v>313</v>
      </c>
      <c r="AM693" t="s">
        <v>313</v>
      </c>
      <c r="AN693" t="s">
        <v>313</v>
      </c>
      <c r="AO693" t="s">
        <v>313</v>
      </c>
      <c r="AP693" t="s">
        <v>313</v>
      </c>
      <c r="AQ693" t="s">
        <v>313</v>
      </c>
      <c r="AR693" s="32"/>
      <c r="AT693" t="s">
        <v>313</v>
      </c>
      <c r="AU693" t="s">
        <v>313</v>
      </c>
      <c r="AV693" t="s">
        <v>313</v>
      </c>
      <c r="AW693" t="s">
        <v>313</v>
      </c>
      <c r="AX693">
        <v>1</v>
      </c>
    </row>
    <row r="694" spans="1:50" x14ac:dyDescent="0.3">
      <c r="A694" t="s">
        <v>20</v>
      </c>
      <c r="B694">
        <v>1215</v>
      </c>
      <c r="D694">
        <v>3807</v>
      </c>
      <c r="E694" t="s">
        <v>313</v>
      </c>
      <c r="F694" t="s">
        <v>313</v>
      </c>
      <c r="G694" t="s">
        <v>6428</v>
      </c>
      <c r="I694" t="s">
        <v>313</v>
      </c>
      <c r="J694" t="s">
        <v>6429</v>
      </c>
      <c r="K694" t="s">
        <v>6430</v>
      </c>
      <c r="L694" t="s">
        <v>313</v>
      </c>
      <c r="M694" t="s">
        <v>6204</v>
      </c>
      <c r="N694" t="s">
        <v>313</v>
      </c>
      <c r="O694" t="s">
        <v>313</v>
      </c>
      <c r="P694" t="s">
        <v>313</v>
      </c>
      <c r="Q694" t="s">
        <v>313</v>
      </c>
      <c r="R694" t="s">
        <v>313</v>
      </c>
      <c r="S694" t="s">
        <v>313</v>
      </c>
      <c r="T694" t="s">
        <v>313</v>
      </c>
      <c r="U694" t="s">
        <v>313</v>
      </c>
      <c r="V694" t="s">
        <v>313</v>
      </c>
      <c r="W694" t="s">
        <v>320</v>
      </c>
      <c r="X694" t="s">
        <v>356</v>
      </c>
      <c r="Y694" t="s">
        <v>313</v>
      </c>
      <c r="Z694" s="32"/>
      <c r="AA694">
        <v>0</v>
      </c>
      <c r="AB694">
        <v>2400</v>
      </c>
      <c r="AC694">
        <v>5</v>
      </c>
      <c r="AD694" t="s">
        <v>20</v>
      </c>
      <c r="AE694" s="32">
        <v>46156</v>
      </c>
      <c r="AF694" s="62">
        <v>0.36571759259259257</v>
      </c>
      <c r="AG694" t="s">
        <v>313</v>
      </c>
      <c r="AH694" t="s">
        <v>358</v>
      </c>
      <c r="AI694" s="32">
        <v>46161</v>
      </c>
      <c r="AJ694" s="62">
        <v>0.60270833333333329</v>
      </c>
      <c r="AK694" t="s">
        <v>313</v>
      </c>
      <c r="AL694" t="s">
        <v>313</v>
      </c>
      <c r="AM694" t="s">
        <v>313</v>
      </c>
      <c r="AN694" t="s">
        <v>6309</v>
      </c>
      <c r="AO694" t="s">
        <v>313</v>
      </c>
      <c r="AP694" t="s">
        <v>6123</v>
      </c>
      <c r="AQ694" t="s">
        <v>6309</v>
      </c>
      <c r="AR694" s="32"/>
      <c r="AS694">
        <v>90</v>
      </c>
      <c r="AT694" t="s">
        <v>313</v>
      </c>
      <c r="AU694" t="s">
        <v>313</v>
      </c>
      <c r="AV694" t="s">
        <v>313</v>
      </c>
      <c r="AW694" t="s">
        <v>313</v>
      </c>
      <c r="AX694">
        <v>1</v>
      </c>
    </row>
    <row r="695" spans="1:50" x14ac:dyDescent="0.3">
      <c r="A695" t="s">
        <v>6111</v>
      </c>
      <c r="B695">
        <v>1216</v>
      </c>
      <c r="C695">
        <v>289</v>
      </c>
      <c r="D695">
        <v>3812</v>
      </c>
      <c r="E695" t="s">
        <v>6431</v>
      </c>
      <c r="F695" t="s">
        <v>313</v>
      </c>
      <c r="G695" t="s">
        <v>6432</v>
      </c>
      <c r="H695">
        <v>3717565000182</v>
      </c>
      <c r="I695" t="s">
        <v>6433</v>
      </c>
      <c r="J695" t="s">
        <v>6434</v>
      </c>
      <c r="K695" t="s">
        <v>6435</v>
      </c>
      <c r="L695" t="s">
        <v>6436</v>
      </c>
      <c r="M695" t="s">
        <v>6437</v>
      </c>
      <c r="N695" t="s">
        <v>639</v>
      </c>
      <c r="O695" t="s">
        <v>313</v>
      </c>
      <c r="P695" t="s">
        <v>6438</v>
      </c>
      <c r="Q695" t="s">
        <v>631</v>
      </c>
      <c r="R695" t="s">
        <v>330</v>
      </c>
      <c r="S695" t="s">
        <v>313</v>
      </c>
      <c r="T695" t="s">
        <v>313</v>
      </c>
      <c r="U695" t="s">
        <v>313</v>
      </c>
      <c r="V695" t="s">
        <v>3820</v>
      </c>
      <c r="W695" t="s">
        <v>320</v>
      </c>
      <c r="X695" t="s">
        <v>437</v>
      </c>
      <c r="Y695" t="s">
        <v>313</v>
      </c>
      <c r="Z695" s="32"/>
      <c r="AC695">
        <v>6</v>
      </c>
      <c r="AD695" t="s">
        <v>6111</v>
      </c>
      <c r="AE695" s="32">
        <v>46156</v>
      </c>
      <c r="AF695" s="62">
        <v>0.49780092592592595</v>
      </c>
      <c r="AG695" t="s">
        <v>313</v>
      </c>
      <c r="AH695" t="s">
        <v>322</v>
      </c>
      <c r="AI695" s="32"/>
      <c r="AJ695" s="62"/>
      <c r="AK695" t="s">
        <v>313</v>
      </c>
      <c r="AL695" t="s">
        <v>313</v>
      </c>
      <c r="AM695" t="s">
        <v>313</v>
      </c>
      <c r="AN695" t="s">
        <v>313</v>
      </c>
      <c r="AO695" t="s">
        <v>313</v>
      </c>
      <c r="AP695" t="s">
        <v>313</v>
      </c>
      <c r="AQ695" t="s">
        <v>313</v>
      </c>
      <c r="AR695" s="32"/>
      <c r="AS695">
        <v>30</v>
      </c>
      <c r="AT695" t="s">
        <v>313</v>
      </c>
      <c r="AU695" t="s">
        <v>313</v>
      </c>
      <c r="AV695" t="s">
        <v>313</v>
      </c>
      <c r="AW695" t="s">
        <v>313</v>
      </c>
      <c r="AX695">
        <v>1</v>
      </c>
    </row>
    <row r="696" spans="1:50" x14ac:dyDescent="0.3">
      <c r="A696" t="s">
        <v>45</v>
      </c>
      <c r="B696">
        <v>1217</v>
      </c>
      <c r="D696">
        <v>3814</v>
      </c>
      <c r="E696" t="s">
        <v>313</v>
      </c>
      <c r="F696" t="s">
        <v>313</v>
      </c>
      <c r="G696" t="s">
        <v>6439</v>
      </c>
      <c r="H696">
        <v>11587676000140</v>
      </c>
      <c r="I696" t="s">
        <v>313</v>
      </c>
      <c r="J696" t="s">
        <v>6440</v>
      </c>
      <c r="K696" t="s">
        <v>6441</v>
      </c>
      <c r="L696" t="s">
        <v>313</v>
      </c>
      <c r="M696" t="s">
        <v>6442</v>
      </c>
      <c r="N696" t="s">
        <v>313</v>
      </c>
      <c r="O696" t="s">
        <v>313</v>
      </c>
      <c r="P696" t="s">
        <v>313</v>
      </c>
      <c r="Q696" t="s">
        <v>6443</v>
      </c>
      <c r="R696" t="s">
        <v>388</v>
      </c>
      <c r="S696" t="s">
        <v>345</v>
      </c>
      <c r="T696" t="s">
        <v>313</v>
      </c>
      <c r="U696" t="s">
        <v>313</v>
      </c>
      <c r="V696" t="s">
        <v>313</v>
      </c>
      <c r="W696" t="s">
        <v>320</v>
      </c>
      <c r="X696" t="s">
        <v>437</v>
      </c>
      <c r="Y696" t="s">
        <v>313</v>
      </c>
      <c r="Z696" s="32"/>
      <c r="AC696">
        <v>6</v>
      </c>
      <c r="AD696" t="s">
        <v>45</v>
      </c>
      <c r="AE696" s="32">
        <v>46156</v>
      </c>
      <c r="AF696" s="62">
        <v>0.61549768518518522</v>
      </c>
      <c r="AG696" t="s">
        <v>313</v>
      </c>
      <c r="AH696" t="s">
        <v>322</v>
      </c>
      <c r="AI696" s="32"/>
      <c r="AJ696" s="62"/>
      <c r="AK696" t="s">
        <v>313</v>
      </c>
      <c r="AL696" t="s">
        <v>313</v>
      </c>
      <c r="AM696" t="s">
        <v>313</v>
      </c>
      <c r="AN696" t="s">
        <v>313</v>
      </c>
      <c r="AO696" t="s">
        <v>313</v>
      </c>
      <c r="AP696" t="s">
        <v>313</v>
      </c>
      <c r="AQ696" t="s">
        <v>313</v>
      </c>
      <c r="AR696" s="32">
        <v>46156</v>
      </c>
      <c r="AS696">
        <v>30</v>
      </c>
      <c r="AT696" t="s">
        <v>313</v>
      </c>
      <c r="AU696" t="s">
        <v>313</v>
      </c>
      <c r="AV696" t="s">
        <v>313</v>
      </c>
      <c r="AW696" t="s">
        <v>313</v>
      </c>
      <c r="AX696">
        <v>1</v>
      </c>
    </row>
    <row r="697" spans="1:50" x14ac:dyDescent="0.3">
      <c r="A697" t="s">
        <v>45</v>
      </c>
      <c r="B697">
        <v>1218</v>
      </c>
      <c r="D697">
        <v>3817</v>
      </c>
      <c r="E697" t="s">
        <v>313</v>
      </c>
      <c r="F697" t="s">
        <v>313</v>
      </c>
      <c r="G697" t="s">
        <v>6444</v>
      </c>
      <c r="H697">
        <v>3640671000105</v>
      </c>
      <c r="I697" t="s">
        <v>313</v>
      </c>
      <c r="J697" t="s">
        <v>6445</v>
      </c>
      <c r="K697" t="s">
        <v>6446</v>
      </c>
      <c r="L697" t="s">
        <v>313</v>
      </c>
      <c r="M697" t="s">
        <v>6447</v>
      </c>
      <c r="N697" t="s">
        <v>313</v>
      </c>
      <c r="O697" t="s">
        <v>313</v>
      </c>
      <c r="P697" t="s">
        <v>313</v>
      </c>
      <c r="Q697" t="s">
        <v>2838</v>
      </c>
      <c r="R697" t="s">
        <v>330</v>
      </c>
      <c r="S697" t="s">
        <v>345</v>
      </c>
      <c r="T697" t="s">
        <v>313</v>
      </c>
      <c r="U697" t="s">
        <v>313</v>
      </c>
      <c r="V697" t="s">
        <v>313</v>
      </c>
      <c r="W697" t="s">
        <v>320</v>
      </c>
      <c r="X697" t="s">
        <v>437</v>
      </c>
      <c r="Y697" t="s">
        <v>313</v>
      </c>
      <c r="Z697" s="32"/>
      <c r="AC697">
        <v>6</v>
      </c>
      <c r="AD697" t="s">
        <v>45</v>
      </c>
      <c r="AE697" s="32">
        <v>46156</v>
      </c>
      <c r="AF697" s="62">
        <v>0.61739583333333337</v>
      </c>
      <c r="AG697" t="s">
        <v>313</v>
      </c>
      <c r="AH697" t="s">
        <v>322</v>
      </c>
      <c r="AI697" s="32"/>
      <c r="AJ697" s="62"/>
      <c r="AK697" t="s">
        <v>313</v>
      </c>
      <c r="AL697" t="s">
        <v>313</v>
      </c>
      <c r="AM697" t="s">
        <v>313</v>
      </c>
      <c r="AN697" t="s">
        <v>313</v>
      </c>
      <c r="AO697" t="s">
        <v>313</v>
      </c>
      <c r="AP697" t="s">
        <v>313</v>
      </c>
      <c r="AQ697" t="s">
        <v>313</v>
      </c>
      <c r="AR697" s="32"/>
      <c r="AT697" t="s">
        <v>313</v>
      </c>
      <c r="AU697" t="s">
        <v>313</v>
      </c>
      <c r="AV697" t="s">
        <v>313</v>
      </c>
      <c r="AW697" t="s">
        <v>313</v>
      </c>
      <c r="AX697">
        <v>1</v>
      </c>
    </row>
    <row r="698" spans="1:50" x14ac:dyDescent="0.3">
      <c r="A698" t="s">
        <v>45</v>
      </c>
      <c r="B698">
        <v>1219</v>
      </c>
      <c r="D698">
        <v>3820</v>
      </c>
      <c r="E698" t="s">
        <v>313</v>
      </c>
      <c r="F698" t="s">
        <v>313</v>
      </c>
      <c r="G698" t="s">
        <v>6448</v>
      </c>
      <c r="H698">
        <v>14892407000185</v>
      </c>
      <c r="I698" t="s">
        <v>313</v>
      </c>
      <c r="J698" t="s">
        <v>6449</v>
      </c>
      <c r="K698" t="s">
        <v>6450</v>
      </c>
      <c r="L698" t="s">
        <v>313</v>
      </c>
      <c r="M698" t="s">
        <v>6451</v>
      </c>
      <c r="N698" t="s">
        <v>313</v>
      </c>
      <c r="O698" t="s">
        <v>313</v>
      </c>
      <c r="P698" t="s">
        <v>313</v>
      </c>
      <c r="Q698" t="s">
        <v>6452</v>
      </c>
      <c r="R698" t="s">
        <v>564</v>
      </c>
      <c r="S698" t="s">
        <v>345</v>
      </c>
      <c r="T698" t="s">
        <v>313</v>
      </c>
      <c r="U698" t="s">
        <v>313</v>
      </c>
      <c r="V698" t="s">
        <v>313</v>
      </c>
      <c r="W698" t="s">
        <v>320</v>
      </c>
      <c r="X698" t="s">
        <v>437</v>
      </c>
      <c r="Y698" t="s">
        <v>313</v>
      </c>
      <c r="Z698" s="32"/>
      <c r="AC698">
        <v>6</v>
      </c>
      <c r="AD698" t="s">
        <v>45</v>
      </c>
      <c r="AE698" s="32">
        <v>46156</v>
      </c>
      <c r="AF698" s="62">
        <v>0.61788194444444444</v>
      </c>
      <c r="AG698" t="s">
        <v>313</v>
      </c>
      <c r="AH698" t="s">
        <v>322</v>
      </c>
      <c r="AI698" s="32"/>
      <c r="AJ698" s="62"/>
      <c r="AK698" t="s">
        <v>313</v>
      </c>
      <c r="AL698" t="s">
        <v>313</v>
      </c>
      <c r="AM698" t="s">
        <v>313</v>
      </c>
      <c r="AN698" t="s">
        <v>313</v>
      </c>
      <c r="AO698" t="s">
        <v>313</v>
      </c>
      <c r="AP698" t="s">
        <v>313</v>
      </c>
      <c r="AQ698" t="s">
        <v>313</v>
      </c>
      <c r="AR698" s="32"/>
      <c r="AT698" t="s">
        <v>313</v>
      </c>
      <c r="AU698" t="s">
        <v>313</v>
      </c>
      <c r="AV698" t="s">
        <v>313</v>
      </c>
      <c r="AW698" t="s">
        <v>313</v>
      </c>
      <c r="AX698">
        <v>1</v>
      </c>
    </row>
    <row r="699" spans="1:50" x14ac:dyDescent="0.3">
      <c r="A699" t="s">
        <v>20</v>
      </c>
      <c r="B699">
        <v>1220</v>
      </c>
      <c r="D699">
        <v>3824</v>
      </c>
      <c r="E699" t="s">
        <v>313</v>
      </c>
      <c r="F699" t="s">
        <v>313</v>
      </c>
      <c r="G699" t="s">
        <v>6453</v>
      </c>
      <c r="I699" t="s">
        <v>313</v>
      </c>
      <c r="J699" t="s">
        <v>6454</v>
      </c>
      <c r="K699" t="s">
        <v>419</v>
      </c>
      <c r="L699" t="s">
        <v>313</v>
      </c>
      <c r="M699" t="s">
        <v>6455</v>
      </c>
      <c r="N699" t="s">
        <v>313</v>
      </c>
      <c r="O699" t="s">
        <v>313</v>
      </c>
      <c r="P699" t="s">
        <v>313</v>
      </c>
      <c r="Q699" t="s">
        <v>313</v>
      </c>
      <c r="R699" t="s">
        <v>313</v>
      </c>
      <c r="S699" t="s">
        <v>313</v>
      </c>
      <c r="T699" t="s">
        <v>313</v>
      </c>
      <c r="U699" t="s">
        <v>313</v>
      </c>
      <c r="V699" t="s">
        <v>313</v>
      </c>
      <c r="W699" t="s">
        <v>320</v>
      </c>
      <c r="X699" t="s">
        <v>347</v>
      </c>
      <c r="Y699" t="s">
        <v>313</v>
      </c>
      <c r="Z699" s="32"/>
      <c r="AA699">
        <v>25228</v>
      </c>
      <c r="AB699">
        <v>0</v>
      </c>
      <c r="AC699">
        <v>6</v>
      </c>
      <c r="AD699" t="s">
        <v>20</v>
      </c>
      <c r="AE699" s="32">
        <v>46156</v>
      </c>
      <c r="AF699" s="62">
        <v>0.61886574074074074</v>
      </c>
      <c r="AG699" t="s">
        <v>313</v>
      </c>
      <c r="AH699" t="s">
        <v>322</v>
      </c>
      <c r="AI699" s="32"/>
      <c r="AJ699" s="62"/>
      <c r="AK699" t="s">
        <v>313</v>
      </c>
      <c r="AL699" t="s">
        <v>313</v>
      </c>
      <c r="AM699" t="s">
        <v>313</v>
      </c>
      <c r="AN699" t="s">
        <v>6419</v>
      </c>
      <c r="AO699" t="s">
        <v>313</v>
      </c>
      <c r="AP699" t="s">
        <v>313</v>
      </c>
      <c r="AQ699" t="s">
        <v>313</v>
      </c>
      <c r="AR699" s="32"/>
      <c r="AS699">
        <v>50</v>
      </c>
      <c r="AT699" t="s">
        <v>313</v>
      </c>
      <c r="AU699" t="s">
        <v>313</v>
      </c>
      <c r="AV699" t="s">
        <v>313</v>
      </c>
      <c r="AW699" t="s">
        <v>313</v>
      </c>
      <c r="AX699">
        <v>1</v>
      </c>
    </row>
    <row r="700" spans="1:50" x14ac:dyDescent="0.3">
      <c r="A700" t="s">
        <v>45</v>
      </c>
      <c r="B700">
        <v>1221</v>
      </c>
      <c r="D700">
        <v>3826</v>
      </c>
      <c r="E700" t="s">
        <v>313</v>
      </c>
      <c r="F700" t="s">
        <v>313</v>
      </c>
      <c r="G700" t="s">
        <v>6456</v>
      </c>
      <c r="H700">
        <v>79846465000207</v>
      </c>
      <c r="I700" t="s">
        <v>313</v>
      </c>
      <c r="J700" t="s">
        <v>6457</v>
      </c>
      <c r="K700" t="s">
        <v>6458</v>
      </c>
      <c r="L700" t="s">
        <v>313</v>
      </c>
      <c r="M700" t="s">
        <v>6459</v>
      </c>
      <c r="N700" t="s">
        <v>313</v>
      </c>
      <c r="O700" t="s">
        <v>313</v>
      </c>
      <c r="P700" t="s">
        <v>313</v>
      </c>
      <c r="Q700" t="s">
        <v>2004</v>
      </c>
      <c r="R700" t="s">
        <v>472</v>
      </c>
      <c r="S700" t="s">
        <v>345</v>
      </c>
      <c r="T700" t="s">
        <v>313</v>
      </c>
      <c r="U700" t="s">
        <v>313</v>
      </c>
      <c r="V700" t="s">
        <v>313</v>
      </c>
      <c r="W700" t="s">
        <v>320</v>
      </c>
      <c r="X700" t="s">
        <v>437</v>
      </c>
      <c r="Y700" t="s">
        <v>313</v>
      </c>
      <c r="Z700" s="32"/>
      <c r="AC700">
        <v>6</v>
      </c>
      <c r="AD700" t="s">
        <v>45</v>
      </c>
      <c r="AE700" s="32">
        <v>46156</v>
      </c>
      <c r="AF700" s="62">
        <v>0.64121527777777776</v>
      </c>
      <c r="AG700" t="s">
        <v>313</v>
      </c>
      <c r="AH700" t="s">
        <v>322</v>
      </c>
      <c r="AI700" s="32"/>
      <c r="AJ700" s="62"/>
      <c r="AK700" t="s">
        <v>313</v>
      </c>
      <c r="AL700" t="s">
        <v>313</v>
      </c>
      <c r="AM700" t="s">
        <v>313</v>
      </c>
      <c r="AN700" t="s">
        <v>313</v>
      </c>
      <c r="AO700" t="s">
        <v>313</v>
      </c>
      <c r="AP700" t="s">
        <v>313</v>
      </c>
      <c r="AQ700" t="s">
        <v>313</v>
      </c>
      <c r="AR700" s="32"/>
      <c r="AT700" t="s">
        <v>313</v>
      </c>
      <c r="AU700" t="s">
        <v>313</v>
      </c>
      <c r="AV700" t="s">
        <v>313</v>
      </c>
      <c r="AW700" t="s">
        <v>313</v>
      </c>
      <c r="AX700">
        <v>1</v>
      </c>
    </row>
    <row r="701" spans="1:50" x14ac:dyDescent="0.3">
      <c r="A701" t="s">
        <v>45</v>
      </c>
      <c r="B701">
        <v>1222</v>
      </c>
      <c r="D701">
        <v>3827</v>
      </c>
      <c r="E701" t="s">
        <v>313</v>
      </c>
      <c r="F701" t="s">
        <v>313</v>
      </c>
      <c r="G701" t="s">
        <v>897</v>
      </c>
      <c r="H701">
        <v>5670513000123</v>
      </c>
      <c r="I701" t="s">
        <v>313</v>
      </c>
      <c r="J701" t="s">
        <v>6460</v>
      </c>
      <c r="K701" t="s">
        <v>6461</v>
      </c>
      <c r="L701" t="s">
        <v>313</v>
      </c>
      <c r="M701" t="s">
        <v>6462</v>
      </c>
      <c r="N701" t="s">
        <v>313</v>
      </c>
      <c r="O701" t="s">
        <v>313</v>
      </c>
      <c r="P701" t="s">
        <v>313</v>
      </c>
      <c r="Q701" t="s">
        <v>631</v>
      </c>
      <c r="R701" t="s">
        <v>330</v>
      </c>
      <c r="S701" t="s">
        <v>345</v>
      </c>
      <c r="T701" t="s">
        <v>313</v>
      </c>
      <c r="U701" t="s">
        <v>313</v>
      </c>
      <c r="V701" t="s">
        <v>313</v>
      </c>
      <c r="W701" t="s">
        <v>320</v>
      </c>
      <c r="X701" t="s">
        <v>321</v>
      </c>
      <c r="Y701" t="s">
        <v>313</v>
      </c>
      <c r="Z701" s="32"/>
      <c r="AC701">
        <v>6</v>
      </c>
      <c r="AD701" t="s">
        <v>45</v>
      </c>
      <c r="AE701" s="32">
        <v>46156</v>
      </c>
      <c r="AF701" s="62">
        <v>0.64234953703703701</v>
      </c>
      <c r="AG701" t="s">
        <v>313</v>
      </c>
      <c r="AH701" t="s">
        <v>322</v>
      </c>
      <c r="AI701" s="32"/>
      <c r="AJ701" s="62"/>
      <c r="AK701" t="s">
        <v>313</v>
      </c>
      <c r="AL701" t="s">
        <v>313</v>
      </c>
      <c r="AM701" t="s">
        <v>313</v>
      </c>
      <c r="AN701" t="s">
        <v>313</v>
      </c>
      <c r="AO701" t="s">
        <v>313</v>
      </c>
      <c r="AP701" t="s">
        <v>313</v>
      </c>
      <c r="AQ701" t="s">
        <v>313</v>
      </c>
      <c r="AR701" s="32"/>
      <c r="AT701" t="s">
        <v>313</v>
      </c>
      <c r="AU701" t="s">
        <v>313</v>
      </c>
      <c r="AV701" t="s">
        <v>313</v>
      </c>
      <c r="AW701" t="s">
        <v>313</v>
      </c>
      <c r="AX701">
        <v>1</v>
      </c>
    </row>
    <row r="702" spans="1:50" x14ac:dyDescent="0.3">
      <c r="A702" t="s">
        <v>45</v>
      </c>
      <c r="B702">
        <v>1223</v>
      </c>
      <c r="D702">
        <v>3830</v>
      </c>
      <c r="E702" t="s">
        <v>313</v>
      </c>
      <c r="F702" t="s">
        <v>313</v>
      </c>
      <c r="G702" t="s">
        <v>6463</v>
      </c>
      <c r="H702">
        <v>29946937000136</v>
      </c>
      <c r="I702" t="s">
        <v>313</v>
      </c>
      <c r="J702" t="s">
        <v>6464</v>
      </c>
      <c r="K702" t="s">
        <v>6465</v>
      </c>
      <c r="L702" t="s">
        <v>313</v>
      </c>
      <c r="M702" t="s">
        <v>6466</v>
      </c>
      <c r="N702" t="s">
        <v>313</v>
      </c>
      <c r="O702" t="s">
        <v>313</v>
      </c>
      <c r="P702" t="s">
        <v>313</v>
      </c>
      <c r="Q702" t="s">
        <v>1484</v>
      </c>
      <c r="R702" t="s">
        <v>330</v>
      </c>
      <c r="S702" t="s">
        <v>345</v>
      </c>
      <c r="T702" t="s">
        <v>313</v>
      </c>
      <c r="U702" t="s">
        <v>313</v>
      </c>
      <c r="V702" t="s">
        <v>313</v>
      </c>
      <c r="W702" t="s">
        <v>320</v>
      </c>
      <c r="X702" t="s">
        <v>321</v>
      </c>
      <c r="Y702" t="s">
        <v>313</v>
      </c>
      <c r="Z702" s="32"/>
      <c r="AC702">
        <v>6</v>
      </c>
      <c r="AD702" t="s">
        <v>45</v>
      </c>
      <c r="AE702" s="32">
        <v>46156</v>
      </c>
      <c r="AF702" s="62">
        <v>0.6457060185185185</v>
      </c>
      <c r="AG702" t="s">
        <v>313</v>
      </c>
      <c r="AH702" t="s">
        <v>322</v>
      </c>
      <c r="AI702" s="32"/>
      <c r="AJ702" s="62"/>
      <c r="AK702" t="s">
        <v>313</v>
      </c>
      <c r="AL702" t="s">
        <v>313</v>
      </c>
      <c r="AM702" t="s">
        <v>313</v>
      </c>
      <c r="AN702" t="s">
        <v>313</v>
      </c>
      <c r="AO702" t="s">
        <v>313</v>
      </c>
      <c r="AP702" t="s">
        <v>313</v>
      </c>
      <c r="AQ702" t="s">
        <v>313</v>
      </c>
      <c r="AR702" s="32"/>
      <c r="AT702" t="s">
        <v>313</v>
      </c>
      <c r="AU702" t="s">
        <v>313</v>
      </c>
      <c r="AV702" t="s">
        <v>313</v>
      </c>
      <c r="AW702" t="s">
        <v>313</v>
      </c>
      <c r="AX702">
        <v>1</v>
      </c>
    </row>
    <row r="703" spans="1:50" x14ac:dyDescent="0.3">
      <c r="A703" t="s">
        <v>45</v>
      </c>
      <c r="B703">
        <v>1224</v>
      </c>
      <c r="D703">
        <v>3832</v>
      </c>
      <c r="E703" t="s">
        <v>313</v>
      </c>
      <c r="F703" t="s">
        <v>313</v>
      </c>
      <c r="G703" t="s">
        <v>6467</v>
      </c>
      <c r="H703">
        <v>90406117000162</v>
      </c>
      <c r="I703" t="s">
        <v>313</v>
      </c>
      <c r="J703" t="s">
        <v>6468</v>
      </c>
      <c r="K703" t="s">
        <v>6469</v>
      </c>
      <c r="L703" t="s">
        <v>313</v>
      </c>
      <c r="M703" t="s">
        <v>6470</v>
      </c>
      <c r="N703" t="s">
        <v>313</v>
      </c>
      <c r="O703" t="s">
        <v>313</v>
      </c>
      <c r="P703" t="s">
        <v>313</v>
      </c>
      <c r="Q703" t="s">
        <v>563</v>
      </c>
      <c r="R703" t="s">
        <v>564</v>
      </c>
      <c r="S703" t="s">
        <v>345</v>
      </c>
      <c r="T703" t="s">
        <v>313</v>
      </c>
      <c r="U703" t="s">
        <v>313</v>
      </c>
      <c r="V703" t="s">
        <v>313</v>
      </c>
      <c r="W703" t="s">
        <v>320</v>
      </c>
      <c r="X703" t="s">
        <v>321</v>
      </c>
      <c r="Y703" t="s">
        <v>313</v>
      </c>
      <c r="Z703" s="32"/>
      <c r="AC703">
        <v>6</v>
      </c>
      <c r="AD703" t="s">
        <v>45</v>
      </c>
      <c r="AE703" s="32">
        <v>46156</v>
      </c>
      <c r="AF703" s="62">
        <v>0.64667824074074076</v>
      </c>
      <c r="AG703" t="s">
        <v>313</v>
      </c>
      <c r="AH703" t="s">
        <v>322</v>
      </c>
      <c r="AI703" s="32"/>
      <c r="AJ703" s="62"/>
      <c r="AK703" t="s">
        <v>313</v>
      </c>
      <c r="AL703" t="s">
        <v>313</v>
      </c>
      <c r="AM703" t="s">
        <v>313</v>
      </c>
      <c r="AN703" t="s">
        <v>313</v>
      </c>
      <c r="AO703" t="s">
        <v>313</v>
      </c>
      <c r="AP703" t="s">
        <v>313</v>
      </c>
      <c r="AQ703" t="s">
        <v>313</v>
      </c>
      <c r="AR703" s="32"/>
      <c r="AT703" t="s">
        <v>313</v>
      </c>
      <c r="AU703" t="s">
        <v>313</v>
      </c>
      <c r="AV703" t="s">
        <v>313</v>
      </c>
      <c r="AW703" t="s">
        <v>313</v>
      </c>
      <c r="AX703">
        <v>1</v>
      </c>
    </row>
    <row r="704" spans="1:50" x14ac:dyDescent="0.3">
      <c r="A704" t="s">
        <v>45</v>
      </c>
      <c r="B704">
        <v>1225</v>
      </c>
      <c r="D704">
        <v>3835</v>
      </c>
      <c r="E704" t="s">
        <v>313</v>
      </c>
      <c r="F704" t="s">
        <v>313</v>
      </c>
      <c r="G704" t="s">
        <v>6471</v>
      </c>
      <c r="H704">
        <v>5020996000110</v>
      </c>
      <c r="I704" t="s">
        <v>313</v>
      </c>
      <c r="J704" t="s">
        <v>6472</v>
      </c>
      <c r="K704" t="s">
        <v>6473</v>
      </c>
      <c r="L704" t="s">
        <v>313</v>
      </c>
      <c r="M704" t="s">
        <v>6474</v>
      </c>
      <c r="N704" t="s">
        <v>313</v>
      </c>
      <c r="O704" t="s">
        <v>313</v>
      </c>
      <c r="P704" t="s">
        <v>313</v>
      </c>
      <c r="Q704" t="s">
        <v>6475</v>
      </c>
      <c r="R704" t="s">
        <v>564</v>
      </c>
      <c r="S704" t="s">
        <v>345</v>
      </c>
      <c r="T704" t="s">
        <v>313</v>
      </c>
      <c r="U704" t="s">
        <v>313</v>
      </c>
      <c r="V704" t="s">
        <v>313</v>
      </c>
      <c r="W704" t="s">
        <v>320</v>
      </c>
      <c r="X704" t="s">
        <v>321</v>
      </c>
      <c r="Y704" t="s">
        <v>313</v>
      </c>
      <c r="Z704" s="32"/>
      <c r="AC704">
        <v>6</v>
      </c>
      <c r="AD704" t="s">
        <v>45</v>
      </c>
      <c r="AE704" s="32">
        <v>46156</v>
      </c>
      <c r="AF704" s="62">
        <v>0.64754629629629634</v>
      </c>
      <c r="AG704" t="s">
        <v>313</v>
      </c>
      <c r="AH704" t="s">
        <v>322</v>
      </c>
      <c r="AI704" s="32"/>
      <c r="AJ704" s="62"/>
      <c r="AK704" t="s">
        <v>313</v>
      </c>
      <c r="AL704" t="s">
        <v>313</v>
      </c>
      <c r="AM704" t="s">
        <v>313</v>
      </c>
      <c r="AN704" t="s">
        <v>313</v>
      </c>
      <c r="AO704" t="s">
        <v>313</v>
      </c>
      <c r="AP704" t="s">
        <v>313</v>
      </c>
      <c r="AQ704" t="s">
        <v>313</v>
      </c>
      <c r="AR704" s="32"/>
      <c r="AT704" t="s">
        <v>313</v>
      </c>
      <c r="AU704" t="s">
        <v>313</v>
      </c>
      <c r="AV704" t="s">
        <v>313</v>
      </c>
      <c r="AW704" t="s">
        <v>313</v>
      </c>
      <c r="AX704">
        <v>1</v>
      </c>
    </row>
    <row r="705" spans="1:50" x14ac:dyDescent="0.3">
      <c r="A705" t="s">
        <v>45</v>
      </c>
      <c r="B705">
        <v>1226</v>
      </c>
      <c r="D705">
        <v>3838</v>
      </c>
      <c r="E705" t="s">
        <v>313</v>
      </c>
      <c r="F705" t="s">
        <v>313</v>
      </c>
      <c r="G705" t="s">
        <v>6476</v>
      </c>
      <c r="H705">
        <v>30365926000141</v>
      </c>
      <c r="I705" t="s">
        <v>313</v>
      </c>
      <c r="J705" t="s">
        <v>6477</v>
      </c>
      <c r="K705" t="s">
        <v>6478</v>
      </c>
      <c r="L705" t="s">
        <v>313</v>
      </c>
      <c r="M705" t="s">
        <v>6479</v>
      </c>
      <c r="N705" t="s">
        <v>313</v>
      </c>
      <c r="O705" t="s">
        <v>313</v>
      </c>
      <c r="P705" t="s">
        <v>313</v>
      </c>
      <c r="Q705" t="s">
        <v>6480</v>
      </c>
      <c r="R705" t="s">
        <v>1232</v>
      </c>
      <c r="S705" t="s">
        <v>345</v>
      </c>
      <c r="T705" t="s">
        <v>313</v>
      </c>
      <c r="U705" t="s">
        <v>313</v>
      </c>
      <c r="V705" t="s">
        <v>313</v>
      </c>
      <c r="W705" t="s">
        <v>320</v>
      </c>
      <c r="X705" t="s">
        <v>321</v>
      </c>
      <c r="Y705" t="s">
        <v>313</v>
      </c>
      <c r="Z705" s="32"/>
      <c r="AC705">
        <v>6</v>
      </c>
      <c r="AD705" t="s">
        <v>45</v>
      </c>
      <c r="AE705" s="32">
        <v>46156</v>
      </c>
      <c r="AF705" s="62">
        <v>0.64848379629629627</v>
      </c>
      <c r="AG705" t="s">
        <v>313</v>
      </c>
      <c r="AH705" t="s">
        <v>322</v>
      </c>
      <c r="AI705" s="32"/>
      <c r="AJ705" s="62"/>
      <c r="AK705" t="s">
        <v>313</v>
      </c>
      <c r="AL705" t="s">
        <v>313</v>
      </c>
      <c r="AM705" t="s">
        <v>313</v>
      </c>
      <c r="AN705" t="s">
        <v>313</v>
      </c>
      <c r="AO705" t="s">
        <v>313</v>
      </c>
      <c r="AP705" t="s">
        <v>313</v>
      </c>
      <c r="AQ705" t="s">
        <v>313</v>
      </c>
      <c r="AR705" s="32"/>
      <c r="AT705" t="s">
        <v>313</v>
      </c>
      <c r="AU705" t="s">
        <v>313</v>
      </c>
      <c r="AV705" t="s">
        <v>313</v>
      </c>
      <c r="AW705" t="s">
        <v>313</v>
      </c>
      <c r="AX705">
        <v>1</v>
      </c>
    </row>
    <row r="706" spans="1:50" x14ac:dyDescent="0.3">
      <c r="A706" t="s">
        <v>45</v>
      </c>
      <c r="B706">
        <v>1227</v>
      </c>
      <c r="D706">
        <v>3840</v>
      </c>
      <c r="E706" t="s">
        <v>313</v>
      </c>
      <c r="F706" t="s">
        <v>313</v>
      </c>
      <c r="G706" t="s">
        <v>6481</v>
      </c>
      <c r="H706">
        <v>1355480000176</v>
      </c>
      <c r="I706" t="s">
        <v>313</v>
      </c>
      <c r="J706" t="s">
        <v>6482</v>
      </c>
      <c r="K706" t="s">
        <v>6483</v>
      </c>
      <c r="L706" t="s">
        <v>313</v>
      </c>
      <c r="M706" t="s">
        <v>6484</v>
      </c>
      <c r="N706" t="s">
        <v>313</v>
      </c>
      <c r="O706" t="s">
        <v>313</v>
      </c>
      <c r="P706" t="s">
        <v>313</v>
      </c>
      <c r="Q706" t="s">
        <v>631</v>
      </c>
      <c r="R706" t="s">
        <v>330</v>
      </c>
      <c r="S706" t="s">
        <v>345</v>
      </c>
      <c r="T706" t="s">
        <v>313</v>
      </c>
      <c r="U706" t="s">
        <v>313</v>
      </c>
      <c r="V706" t="s">
        <v>313</v>
      </c>
      <c r="W706" t="s">
        <v>320</v>
      </c>
      <c r="X706" t="s">
        <v>321</v>
      </c>
      <c r="Y706" t="s">
        <v>313</v>
      </c>
      <c r="Z706" s="32"/>
      <c r="AC706">
        <v>6</v>
      </c>
      <c r="AD706" t="s">
        <v>45</v>
      </c>
      <c r="AE706" s="32">
        <v>46156</v>
      </c>
      <c r="AF706" s="62">
        <v>0.648900462962963</v>
      </c>
      <c r="AG706" t="s">
        <v>313</v>
      </c>
      <c r="AH706" t="s">
        <v>322</v>
      </c>
      <c r="AI706" s="32"/>
      <c r="AJ706" s="62"/>
      <c r="AK706" t="s">
        <v>313</v>
      </c>
      <c r="AL706" t="s">
        <v>313</v>
      </c>
      <c r="AM706" t="s">
        <v>313</v>
      </c>
      <c r="AN706" t="s">
        <v>313</v>
      </c>
      <c r="AO706" t="s">
        <v>313</v>
      </c>
      <c r="AP706" t="s">
        <v>313</v>
      </c>
      <c r="AQ706" t="s">
        <v>313</v>
      </c>
      <c r="AR706" s="32"/>
      <c r="AT706" t="s">
        <v>313</v>
      </c>
      <c r="AU706" t="s">
        <v>313</v>
      </c>
      <c r="AV706" t="s">
        <v>313</v>
      </c>
      <c r="AW706" t="s">
        <v>313</v>
      </c>
      <c r="AX706">
        <v>1</v>
      </c>
    </row>
    <row r="707" spans="1:50" x14ac:dyDescent="0.3">
      <c r="A707" t="s">
        <v>45</v>
      </c>
      <c r="B707">
        <v>1228</v>
      </c>
      <c r="D707">
        <v>3877</v>
      </c>
      <c r="E707" t="s">
        <v>313</v>
      </c>
      <c r="F707" t="s">
        <v>313</v>
      </c>
      <c r="G707" t="s">
        <v>6485</v>
      </c>
      <c r="H707">
        <v>3959052000188</v>
      </c>
      <c r="I707" t="s">
        <v>313</v>
      </c>
      <c r="J707" t="s">
        <v>6486</v>
      </c>
      <c r="K707" t="s">
        <v>6487</v>
      </c>
      <c r="L707" t="s">
        <v>313</v>
      </c>
      <c r="M707" t="s">
        <v>6488</v>
      </c>
      <c r="N707" t="s">
        <v>313</v>
      </c>
      <c r="O707" t="s">
        <v>313</v>
      </c>
      <c r="P707" t="s">
        <v>313</v>
      </c>
      <c r="Q707" t="s">
        <v>6489</v>
      </c>
      <c r="R707" t="s">
        <v>330</v>
      </c>
      <c r="S707" t="s">
        <v>345</v>
      </c>
      <c r="T707" t="s">
        <v>313</v>
      </c>
      <c r="U707" t="s">
        <v>313</v>
      </c>
      <c r="V707" t="s">
        <v>313</v>
      </c>
      <c r="W707" t="s">
        <v>320</v>
      </c>
      <c r="X707" t="s">
        <v>321</v>
      </c>
      <c r="Y707" t="s">
        <v>313</v>
      </c>
      <c r="Z707" s="32"/>
      <c r="AC707">
        <v>6</v>
      </c>
      <c r="AD707" t="s">
        <v>45</v>
      </c>
      <c r="AE707" s="32">
        <v>46156</v>
      </c>
      <c r="AF707" s="62">
        <v>0.66104166666666664</v>
      </c>
      <c r="AG707" t="s">
        <v>313</v>
      </c>
      <c r="AH707" t="s">
        <v>322</v>
      </c>
      <c r="AI707" s="32"/>
      <c r="AJ707" s="62"/>
      <c r="AK707" t="s">
        <v>313</v>
      </c>
      <c r="AL707" t="s">
        <v>313</v>
      </c>
      <c r="AM707" t="s">
        <v>313</v>
      </c>
      <c r="AN707" t="s">
        <v>313</v>
      </c>
      <c r="AO707" t="s">
        <v>313</v>
      </c>
      <c r="AP707" t="s">
        <v>313</v>
      </c>
      <c r="AQ707" t="s">
        <v>313</v>
      </c>
      <c r="AR707" s="32"/>
      <c r="AT707" t="s">
        <v>313</v>
      </c>
      <c r="AU707" t="s">
        <v>313</v>
      </c>
      <c r="AV707" t="s">
        <v>313</v>
      </c>
      <c r="AW707" t="s">
        <v>313</v>
      </c>
      <c r="AX707">
        <v>1</v>
      </c>
    </row>
    <row r="708" spans="1:50" x14ac:dyDescent="0.3">
      <c r="A708" t="s">
        <v>45</v>
      </c>
      <c r="B708">
        <v>1229</v>
      </c>
      <c r="D708">
        <v>3881</v>
      </c>
      <c r="E708" t="s">
        <v>313</v>
      </c>
      <c r="F708" t="s">
        <v>313</v>
      </c>
      <c r="G708" t="s">
        <v>6490</v>
      </c>
      <c r="H708">
        <v>9149833000193</v>
      </c>
      <c r="I708" t="s">
        <v>313</v>
      </c>
      <c r="J708" t="s">
        <v>6491</v>
      </c>
      <c r="K708" t="s">
        <v>6492</v>
      </c>
      <c r="L708" t="s">
        <v>313</v>
      </c>
      <c r="M708" t="s">
        <v>6493</v>
      </c>
      <c r="N708" t="s">
        <v>313</v>
      </c>
      <c r="O708" t="s">
        <v>313</v>
      </c>
      <c r="P708" t="s">
        <v>313</v>
      </c>
      <c r="Q708" t="s">
        <v>4714</v>
      </c>
      <c r="R708" t="s">
        <v>472</v>
      </c>
      <c r="S708" t="s">
        <v>345</v>
      </c>
      <c r="T708" t="s">
        <v>313</v>
      </c>
      <c r="U708" t="s">
        <v>313</v>
      </c>
      <c r="V708" t="s">
        <v>313</v>
      </c>
      <c r="W708" t="s">
        <v>320</v>
      </c>
      <c r="X708" t="s">
        <v>321</v>
      </c>
      <c r="Y708" t="s">
        <v>313</v>
      </c>
      <c r="Z708" s="32"/>
      <c r="AC708">
        <v>6</v>
      </c>
      <c r="AD708" t="s">
        <v>45</v>
      </c>
      <c r="AE708" s="32">
        <v>46156</v>
      </c>
      <c r="AF708" s="62">
        <v>0.66148148148148145</v>
      </c>
      <c r="AG708" t="s">
        <v>313</v>
      </c>
      <c r="AH708" t="s">
        <v>322</v>
      </c>
      <c r="AI708" s="32"/>
      <c r="AJ708" s="62"/>
      <c r="AK708" t="s">
        <v>313</v>
      </c>
      <c r="AL708" t="s">
        <v>313</v>
      </c>
      <c r="AM708" t="s">
        <v>313</v>
      </c>
      <c r="AN708" t="s">
        <v>313</v>
      </c>
      <c r="AO708" t="s">
        <v>313</v>
      </c>
      <c r="AP708" t="s">
        <v>313</v>
      </c>
      <c r="AQ708" t="s">
        <v>313</v>
      </c>
      <c r="AR708" s="32"/>
      <c r="AT708" t="s">
        <v>313</v>
      </c>
      <c r="AU708" t="s">
        <v>313</v>
      </c>
      <c r="AV708" t="s">
        <v>313</v>
      </c>
      <c r="AW708" t="s">
        <v>313</v>
      </c>
      <c r="AX708">
        <v>1</v>
      </c>
    </row>
    <row r="709" spans="1:50" x14ac:dyDescent="0.3">
      <c r="A709" t="s">
        <v>45</v>
      </c>
      <c r="B709">
        <v>1230</v>
      </c>
      <c r="D709">
        <v>3892</v>
      </c>
      <c r="E709" t="s">
        <v>313</v>
      </c>
      <c r="F709" t="s">
        <v>313</v>
      </c>
      <c r="G709" t="s">
        <v>6494</v>
      </c>
      <c r="H709">
        <v>8696119000314</v>
      </c>
      <c r="I709" t="s">
        <v>313</v>
      </c>
      <c r="J709" t="s">
        <v>6495</v>
      </c>
      <c r="K709" t="s">
        <v>6496</v>
      </c>
      <c r="L709" t="s">
        <v>313</v>
      </c>
      <c r="M709" t="s">
        <v>6497</v>
      </c>
      <c r="N709" t="s">
        <v>313</v>
      </c>
      <c r="O709" t="s">
        <v>313</v>
      </c>
      <c r="P709" t="s">
        <v>313</v>
      </c>
      <c r="Q709" t="s">
        <v>631</v>
      </c>
      <c r="R709" t="s">
        <v>330</v>
      </c>
      <c r="S709" t="s">
        <v>345</v>
      </c>
      <c r="T709" t="s">
        <v>313</v>
      </c>
      <c r="U709" t="s">
        <v>313</v>
      </c>
      <c r="V709" t="s">
        <v>313</v>
      </c>
      <c r="W709" t="s">
        <v>320</v>
      </c>
      <c r="X709" t="s">
        <v>321</v>
      </c>
      <c r="Y709" t="s">
        <v>313</v>
      </c>
      <c r="Z709" s="32"/>
      <c r="AC709">
        <v>6</v>
      </c>
      <c r="AD709" t="s">
        <v>45</v>
      </c>
      <c r="AE709" s="32">
        <v>46156</v>
      </c>
      <c r="AF709" s="62">
        <v>0.67090277777777774</v>
      </c>
      <c r="AG709" t="s">
        <v>313</v>
      </c>
      <c r="AH709" t="s">
        <v>322</v>
      </c>
      <c r="AI709" s="32"/>
      <c r="AJ709" s="62"/>
      <c r="AK709" t="s">
        <v>313</v>
      </c>
      <c r="AL709" t="s">
        <v>313</v>
      </c>
      <c r="AM709" t="s">
        <v>313</v>
      </c>
      <c r="AN709" t="s">
        <v>313</v>
      </c>
      <c r="AO709" t="s">
        <v>313</v>
      </c>
      <c r="AP709" t="s">
        <v>313</v>
      </c>
      <c r="AQ709" t="s">
        <v>313</v>
      </c>
      <c r="AR709" s="32"/>
      <c r="AT709" t="s">
        <v>313</v>
      </c>
      <c r="AU709" t="s">
        <v>313</v>
      </c>
      <c r="AV709" t="s">
        <v>313</v>
      </c>
      <c r="AW709" t="s">
        <v>313</v>
      </c>
      <c r="AX709">
        <v>1</v>
      </c>
    </row>
    <row r="710" spans="1:50" x14ac:dyDescent="0.3">
      <c r="A710" t="s">
        <v>45</v>
      </c>
      <c r="B710">
        <v>1231</v>
      </c>
      <c r="D710">
        <v>3895</v>
      </c>
      <c r="E710" t="s">
        <v>313</v>
      </c>
      <c r="F710" t="s">
        <v>313</v>
      </c>
      <c r="G710" t="s">
        <v>6498</v>
      </c>
      <c r="H710">
        <v>8266046000169</v>
      </c>
      <c r="I710" t="s">
        <v>313</v>
      </c>
      <c r="J710" t="s">
        <v>6499</v>
      </c>
      <c r="K710" t="s">
        <v>6500</v>
      </c>
      <c r="L710" t="s">
        <v>313</v>
      </c>
      <c r="M710" t="s">
        <v>6501</v>
      </c>
      <c r="N710" t="s">
        <v>313</v>
      </c>
      <c r="O710" t="s">
        <v>313</v>
      </c>
      <c r="P710" t="s">
        <v>313</v>
      </c>
      <c r="Q710" t="s">
        <v>6502</v>
      </c>
      <c r="R710" t="s">
        <v>472</v>
      </c>
      <c r="S710" t="s">
        <v>345</v>
      </c>
      <c r="T710" t="s">
        <v>313</v>
      </c>
      <c r="U710" t="s">
        <v>313</v>
      </c>
      <c r="V710" t="s">
        <v>313</v>
      </c>
      <c r="W710" t="s">
        <v>320</v>
      </c>
      <c r="X710" t="s">
        <v>437</v>
      </c>
      <c r="Y710" t="s">
        <v>313</v>
      </c>
      <c r="Z710" s="32"/>
      <c r="AC710">
        <v>6</v>
      </c>
      <c r="AD710" t="s">
        <v>45</v>
      </c>
      <c r="AE710" s="32">
        <v>46156</v>
      </c>
      <c r="AF710" s="62">
        <v>0.67621527777777779</v>
      </c>
      <c r="AG710" t="s">
        <v>313</v>
      </c>
      <c r="AH710" t="s">
        <v>322</v>
      </c>
      <c r="AI710" s="32"/>
      <c r="AJ710" s="62"/>
      <c r="AK710" t="s">
        <v>313</v>
      </c>
      <c r="AL710" t="s">
        <v>313</v>
      </c>
      <c r="AM710" t="s">
        <v>313</v>
      </c>
      <c r="AN710" t="s">
        <v>313</v>
      </c>
      <c r="AO710" t="s">
        <v>313</v>
      </c>
      <c r="AP710" t="s">
        <v>313</v>
      </c>
      <c r="AQ710" t="s">
        <v>313</v>
      </c>
      <c r="AR710" s="32"/>
      <c r="AT710" t="s">
        <v>313</v>
      </c>
      <c r="AU710" t="s">
        <v>313</v>
      </c>
      <c r="AV710" t="s">
        <v>313</v>
      </c>
      <c r="AW710" t="s">
        <v>313</v>
      </c>
      <c r="AX710">
        <v>1</v>
      </c>
    </row>
    <row r="711" spans="1:50" x14ac:dyDescent="0.3">
      <c r="A711" t="s">
        <v>45</v>
      </c>
      <c r="B711">
        <v>1232</v>
      </c>
      <c r="D711">
        <v>3898</v>
      </c>
      <c r="E711" t="s">
        <v>313</v>
      </c>
      <c r="F711" t="s">
        <v>313</v>
      </c>
      <c r="G711" t="s">
        <v>6503</v>
      </c>
      <c r="H711">
        <v>18455453000178</v>
      </c>
      <c r="I711" t="s">
        <v>313</v>
      </c>
      <c r="J711" t="s">
        <v>6504</v>
      </c>
      <c r="K711" t="s">
        <v>6505</v>
      </c>
      <c r="L711" t="s">
        <v>313</v>
      </c>
      <c r="M711" t="s">
        <v>6506</v>
      </c>
      <c r="N711" t="s">
        <v>313</v>
      </c>
      <c r="O711" t="s">
        <v>313</v>
      </c>
      <c r="P711" t="s">
        <v>313</v>
      </c>
      <c r="Q711" t="s">
        <v>2693</v>
      </c>
      <c r="R711" t="s">
        <v>1232</v>
      </c>
      <c r="S711" t="s">
        <v>345</v>
      </c>
      <c r="T711" t="s">
        <v>313</v>
      </c>
      <c r="U711" t="s">
        <v>313</v>
      </c>
      <c r="V711" t="s">
        <v>313</v>
      </c>
      <c r="W711" t="s">
        <v>320</v>
      </c>
      <c r="X711" t="s">
        <v>437</v>
      </c>
      <c r="Y711" t="s">
        <v>313</v>
      </c>
      <c r="Z711" s="32"/>
      <c r="AC711">
        <v>6</v>
      </c>
      <c r="AD711" t="s">
        <v>45</v>
      </c>
      <c r="AE711" s="32">
        <v>46156</v>
      </c>
      <c r="AF711" s="62">
        <v>0.67667824074074079</v>
      </c>
      <c r="AG711" t="s">
        <v>313</v>
      </c>
      <c r="AH711" t="s">
        <v>322</v>
      </c>
      <c r="AI711" s="32"/>
      <c r="AJ711" s="62"/>
      <c r="AK711" t="s">
        <v>313</v>
      </c>
      <c r="AL711" t="s">
        <v>313</v>
      </c>
      <c r="AM711" t="s">
        <v>313</v>
      </c>
      <c r="AN711" t="s">
        <v>313</v>
      </c>
      <c r="AO711" t="s">
        <v>313</v>
      </c>
      <c r="AP711" t="s">
        <v>313</v>
      </c>
      <c r="AQ711" t="s">
        <v>313</v>
      </c>
      <c r="AR711" s="32"/>
      <c r="AT711" t="s">
        <v>313</v>
      </c>
      <c r="AU711" t="s">
        <v>313</v>
      </c>
      <c r="AV711" t="s">
        <v>313</v>
      </c>
      <c r="AW711" t="s">
        <v>313</v>
      </c>
      <c r="AX711">
        <v>1</v>
      </c>
    </row>
    <row r="712" spans="1:50" x14ac:dyDescent="0.3">
      <c r="A712" t="s">
        <v>20</v>
      </c>
      <c r="B712">
        <v>1233</v>
      </c>
      <c r="D712">
        <v>3918</v>
      </c>
      <c r="E712" t="s">
        <v>313</v>
      </c>
      <c r="F712" t="s">
        <v>313</v>
      </c>
      <c r="G712" t="s">
        <v>4261</v>
      </c>
      <c r="H712">
        <v>35754976000215</v>
      </c>
      <c r="I712" t="s">
        <v>313</v>
      </c>
      <c r="J712" t="s">
        <v>6527</v>
      </c>
      <c r="K712" t="s">
        <v>5659</v>
      </c>
      <c r="L712" t="s">
        <v>313</v>
      </c>
      <c r="M712" t="s">
        <v>4263</v>
      </c>
      <c r="N712" t="s">
        <v>313</v>
      </c>
      <c r="O712" t="s">
        <v>313</v>
      </c>
      <c r="P712" t="s">
        <v>313</v>
      </c>
      <c r="Q712" t="s">
        <v>4264</v>
      </c>
      <c r="R712" t="s">
        <v>472</v>
      </c>
      <c r="S712" t="s">
        <v>313</v>
      </c>
      <c r="T712" t="s">
        <v>313</v>
      </c>
      <c r="U712" t="s">
        <v>313</v>
      </c>
      <c r="V712" t="s">
        <v>313</v>
      </c>
      <c r="W712" t="s">
        <v>320</v>
      </c>
      <c r="X712" t="s">
        <v>397</v>
      </c>
      <c r="Y712" t="s">
        <v>313</v>
      </c>
      <c r="Z712" s="32"/>
      <c r="AC712">
        <v>5</v>
      </c>
      <c r="AD712" t="s">
        <v>20</v>
      </c>
      <c r="AE712" s="32">
        <v>46157</v>
      </c>
      <c r="AF712" s="62">
        <v>0.47616898148148146</v>
      </c>
      <c r="AG712" t="s">
        <v>313</v>
      </c>
      <c r="AH712" t="s">
        <v>322</v>
      </c>
      <c r="AI712" s="32"/>
      <c r="AJ712" s="62"/>
      <c r="AK712" t="s">
        <v>313</v>
      </c>
      <c r="AL712" t="s">
        <v>313</v>
      </c>
      <c r="AM712" t="s">
        <v>313</v>
      </c>
      <c r="AN712" t="s">
        <v>313</v>
      </c>
      <c r="AO712" t="s">
        <v>313</v>
      </c>
      <c r="AP712" t="s">
        <v>6528</v>
      </c>
      <c r="AQ712" t="s">
        <v>313</v>
      </c>
      <c r="AR712" s="32"/>
      <c r="AS712">
        <v>50</v>
      </c>
      <c r="AT712" t="s">
        <v>313</v>
      </c>
      <c r="AU712" t="s">
        <v>313</v>
      </c>
      <c r="AV712" t="s">
        <v>313</v>
      </c>
      <c r="AW712" t="s">
        <v>313</v>
      </c>
      <c r="AX712">
        <v>1</v>
      </c>
    </row>
    <row r="713" spans="1:50" x14ac:dyDescent="0.3">
      <c r="A713" t="s">
        <v>6111</v>
      </c>
      <c r="B713">
        <v>1234</v>
      </c>
      <c r="D713">
        <v>3917</v>
      </c>
      <c r="E713" t="s">
        <v>6529</v>
      </c>
      <c r="F713" t="s">
        <v>313</v>
      </c>
      <c r="G713" t="s">
        <v>6530</v>
      </c>
      <c r="I713" t="s">
        <v>313</v>
      </c>
      <c r="J713" t="s">
        <v>6531</v>
      </c>
      <c r="K713" t="s">
        <v>6532</v>
      </c>
      <c r="L713" t="s">
        <v>313</v>
      </c>
      <c r="M713" t="s">
        <v>6533</v>
      </c>
      <c r="N713" t="s">
        <v>313</v>
      </c>
      <c r="O713" t="s">
        <v>313</v>
      </c>
      <c r="P713" t="s">
        <v>313</v>
      </c>
      <c r="Q713" t="s">
        <v>6534</v>
      </c>
      <c r="R713" t="s">
        <v>313</v>
      </c>
      <c r="S713" t="s">
        <v>728</v>
      </c>
      <c r="T713" t="s">
        <v>313</v>
      </c>
      <c r="U713" t="s">
        <v>313</v>
      </c>
      <c r="V713" t="s">
        <v>5590</v>
      </c>
      <c r="W713" t="s">
        <v>320</v>
      </c>
      <c r="X713" t="s">
        <v>437</v>
      </c>
      <c r="Y713" t="s">
        <v>313</v>
      </c>
      <c r="Z713" s="32"/>
      <c r="AC713">
        <v>5</v>
      </c>
      <c r="AD713" t="s">
        <v>40</v>
      </c>
      <c r="AE713" s="32">
        <v>46157</v>
      </c>
      <c r="AF713" s="62">
        <v>0.51232638888888893</v>
      </c>
      <c r="AG713" t="s">
        <v>313</v>
      </c>
      <c r="AH713" t="s">
        <v>322</v>
      </c>
      <c r="AI713" s="32"/>
      <c r="AJ713" s="62"/>
      <c r="AK713" t="s">
        <v>313</v>
      </c>
      <c r="AL713" t="s">
        <v>313</v>
      </c>
      <c r="AM713" t="s">
        <v>313</v>
      </c>
      <c r="AN713" t="s">
        <v>313</v>
      </c>
      <c r="AO713" t="s">
        <v>6111</v>
      </c>
      <c r="AP713" t="s">
        <v>313</v>
      </c>
      <c r="AQ713" t="s">
        <v>313</v>
      </c>
      <c r="AR713" s="32"/>
      <c r="AS713">
        <v>30</v>
      </c>
      <c r="AT713" t="s">
        <v>313</v>
      </c>
      <c r="AU713" t="s">
        <v>313</v>
      </c>
      <c r="AV713" t="s">
        <v>313</v>
      </c>
      <c r="AW713" t="s">
        <v>313</v>
      </c>
      <c r="AX713">
        <v>1</v>
      </c>
    </row>
    <row r="714" spans="1:50" x14ac:dyDescent="0.3">
      <c r="A714" t="s">
        <v>20</v>
      </c>
      <c r="B714">
        <v>1236</v>
      </c>
      <c r="D714">
        <v>3921</v>
      </c>
      <c r="E714" t="s">
        <v>313</v>
      </c>
      <c r="F714" t="s">
        <v>313</v>
      </c>
      <c r="G714" t="s">
        <v>6535</v>
      </c>
      <c r="I714" t="s">
        <v>313</v>
      </c>
      <c r="J714" t="s">
        <v>6536</v>
      </c>
      <c r="K714" t="s">
        <v>1113</v>
      </c>
      <c r="L714" t="s">
        <v>313</v>
      </c>
      <c r="M714" t="s">
        <v>1114</v>
      </c>
      <c r="N714" t="s">
        <v>313</v>
      </c>
      <c r="O714" t="s">
        <v>313</v>
      </c>
      <c r="P714" t="s">
        <v>313</v>
      </c>
      <c r="Q714" t="s">
        <v>313</v>
      </c>
      <c r="R714" t="s">
        <v>313</v>
      </c>
      <c r="S714" t="s">
        <v>313</v>
      </c>
      <c r="T714" t="s">
        <v>313</v>
      </c>
      <c r="U714" t="s">
        <v>313</v>
      </c>
      <c r="V714" t="s">
        <v>313</v>
      </c>
      <c r="W714" t="s">
        <v>320</v>
      </c>
      <c r="X714" t="s">
        <v>333</v>
      </c>
      <c r="Y714" t="s">
        <v>313</v>
      </c>
      <c r="Z714" s="32"/>
      <c r="AC714">
        <v>2</v>
      </c>
      <c r="AD714" t="s">
        <v>20</v>
      </c>
      <c r="AE714" s="32">
        <v>46160</v>
      </c>
      <c r="AF714" s="62">
        <v>0.34668981481481481</v>
      </c>
      <c r="AG714" t="s">
        <v>313</v>
      </c>
      <c r="AH714" t="s">
        <v>322</v>
      </c>
      <c r="AI714" s="32"/>
      <c r="AJ714" s="62"/>
      <c r="AK714" t="s">
        <v>313</v>
      </c>
      <c r="AL714" t="s">
        <v>313</v>
      </c>
      <c r="AM714" t="s">
        <v>313</v>
      </c>
      <c r="AN714" t="s">
        <v>6537</v>
      </c>
      <c r="AO714" t="s">
        <v>313</v>
      </c>
      <c r="AP714" t="s">
        <v>313</v>
      </c>
      <c r="AQ714" t="s">
        <v>313</v>
      </c>
      <c r="AR714" s="32"/>
      <c r="AS714">
        <v>50</v>
      </c>
      <c r="AT714" t="s">
        <v>313</v>
      </c>
      <c r="AU714" t="s">
        <v>313</v>
      </c>
      <c r="AV714" t="s">
        <v>313</v>
      </c>
      <c r="AW714" t="s">
        <v>313</v>
      </c>
      <c r="AX714">
        <v>1</v>
      </c>
    </row>
    <row r="715" spans="1:50" x14ac:dyDescent="0.3">
      <c r="A715" t="s">
        <v>20</v>
      </c>
      <c r="B715">
        <v>1237</v>
      </c>
      <c r="D715">
        <v>3922</v>
      </c>
      <c r="E715" t="s">
        <v>313</v>
      </c>
      <c r="F715" t="s">
        <v>313</v>
      </c>
      <c r="G715" t="s">
        <v>6538</v>
      </c>
      <c r="I715" t="s">
        <v>313</v>
      </c>
      <c r="J715" t="s">
        <v>6539</v>
      </c>
      <c r="K715" t="s">
        <v>1113</v>
      </c>
      <c r="L715" t="s">
        <v>313</v>
      </c>
      <c r="M715" t="s">
        <v>1114</v>
      </c>
      <c r="N715" t="s">
        <v>313</v>
      </c>
      <c r="O715" t="s">
        <v>313</v>
      </c>
      <c r="P715" t="s">
        <v>313</v>
      </c>
      <c r="Q715" t="s">
        <v>313</v>
      </c>
      <c r="R715" t="s">
        <v>313</v>
      </c>
      <c r="S715" t="s">
        <v>313</v>
      </c>
      <c r="T715" t="s">
        <v>313</v>
      </c>
      <c r="U715" t="s">
        <v>313</v>
      </c>
      <c r="V715" t="s">
        <v>313</v>
      </c>
      <c r="W715" t="s">
        <v>320</v>
      </c>
      <c r="X715" t="s">
        <v>333</v>
      </c>
      <c r="Y715" t="s">
        <v>313</v>
      </c>
      <c r="Z715" s="32"/>
      <c r="AC715">
        <v>2</v>
      </c>
      <c r="AD715" t="s">
        <v>20</v>
      </c>
      <c r="AE715" s="32">
        <v>46160</v>
      </c>
      <c r="AF715" s="62">
        <v>0.35175925925925927</v>
      </c>
      <c r="AG715" t="s">
        <v>313</v>
      </c>
      <c r="AH715" t="s">
        <v>322</v>
      </c>
      <c r="AI715" s="32"/>
      <c r="AJ715" s="62"/>
      <c r="AK715" t="s">
        <v>313</v>
      </c>
      <c r="AL715" t="s">
        <v>313</v>
      </c>
      <c r="AM715" t="s">
        <v>313</v>
      </c>
      <c r="AN715" t="s">
        <v>6537</v>
      </c>
      <c r="AO715" t="s">
        <v>313</v>
      </c>
      <c r="AP715" t="s">
        <v>6537</v>
      </c>
      <c r="AQ715" t="s">
        <v>313</v>
      </c>
      <c r="AR715" s="32"/>
      <c r="AS715">
        <v>50</v>
      </c>
      <c r="AT715" t="s">
        <v>313</v>
      </c>
      <c r="AU715" t="s">
        <v>313</v>
      </c>
      <c r="AV715" t="s">
        <v>313</v>
      </c>
      <c r="AW715" t="s">
        <v>313</v>
      </c>
      <c r="AX715">
        <v>1</v>
      </c>
    </row>
    <row r="716" spans="1:50" x14ac:dyDescent="0.3">
      <c r="A716" t="s">
        <v>20</v>
      </c>
      <c r="B716">
        <v>1238</v>
      </c>
      <c r="D716">
        <v>3923</v>
      </c>
      <c r="E716" t="s">
        <v>313</v>
      </c>
      <c r="F716" t="s">
        <v>313</v>
      </c>
      <c r="G716" t="s">
        <v>6540</v>
      </c>
      <c r="I716" t="s">
        <v>313</v>
      </c>
      <c r="J716" t="s">
        <v>6541</v>
      </c>
      <c r="K716" t="s">
        <v>1775</v>
      </c>
      <c r="L716" t="s">
        <v>313</v>
      </c>
      <c r="M716" t="s">
        <v>6542</v>
      </c>
      <c r="N716" t="s">
        <v>313</v>
      </c>
      <c r="O716" t="s">
        <v>313</v>
      </c>
      <c r="P716" t="s">
        <v>313</v>
      </c>
      <c r="Q716" t="s">
        <v>313</v>
      </c>
      <c r="R716" t="s">
        <v>313</v>
      </c>
      <c r="S716" t="s">
        <v>313</v>
      </c>
      <c r="T716" t="s">
        <v>313</v>
      </c>
      <c r="U716" t="s">
        <v>313</v>
      </c>
      <c r="V716" t="s">
        <v>313</v>
      </c>
      <c r="W716" t="s">
        <v>320</v>
      </c>
      <c r="X716" t="s">
        <v>333</v>
      </c>
      <c r="Y716" t="s">
        <v>313</v>
      </c>
      <c r="Z716" s="32"/>
      <c r="AC716">
        <v>2</v>
      </c>
      <c r="AD716" t="s">
        <v>20</v>
      </c>
      <c r="AE716" s="32">
        <v>46160</v>
      </c>
      <c r="AF716" s="62">
        <v>0.36075231481481479</v>
      </c>
      <c r="AG716" t="s">
        <v>313</v>
      </c>
      <c r="AH716" t="s">
        <v>322</v>
      </c>
      <c r="AI716" s="32"/>
      <c r="AJ716" s="62"/>
      <c r="AK716" t="s">
        <v>313</v>
      </c>
      <c r="AL716" t="s">
        <v>313</v>
      </c>
      <c r="AM716" t="s">
        <v>313</v>
      </c>
      <c r="AN716" t="s">
        <v>6537</v>
      </c>
      <c r="AO716" t="s">
        <v>313</v>
      </c>
      <c r="AP716" t="s">
        <v>6537</v>
      </c>
      <c r="AQ716" t="s">
        <v>313</v>
      </c>
      <c r="AR716" s="32"/>
      <c r="AS716">
        <v>50</v>
      </c>
      <c r="AT716" t="s">
        <v>313</v>
      </c>
      <c r="AU716" t="s">
        <v>313</v>
      </c>
      <c r="AV716" t="s">
        <v>313</v>
      </c>
      <c r="AW716" t="s">
        <v>313</v>
      </c>
      <c r="AX716">
        <v>1</v>
      </c>
    </row>
    <row r="717" spans="1:50" x14ac:dyDescent="0.3">
      <c r="A717" t="s">
        <v>20</v>
      </c>
      <c r="B717">
        <v>1240</v>
      </c>
      <c r="D717">
        <v>3962</v>
      </c>
      <c r="E717" t="s">
        <v>313</v>
      </c>
      <c r="F717" t="s">
        <v>313</v>
      </c>
      <c r="G717" t="s">
        <v>6551</v>
      </c>
      <c r="I717" t="s">
        <v>313</v>
      </c>
      <c r="J717" t="s">
        <v>6552</v>
      </c>
      <c r="K717" t="s">
        <v>6553</v>
      </c>
      <c r="L717" t="s">
        <v>313</v>
      </c>
      <c r="M717" t="s">
        <v>648</v>
      </c>
      <c r="N717" t="s">
        <v>313</v>
      </c>
      <c r="O717" t="s">
        <v>313</v>
      </c>
      <c r="P717" t="s">
        <v>313</v>
      </c>
      <c r="Q717" t="s">
        <v>313</v>
      </c>
      <c r="R717" t="s">
        <v>313</v>
      </c>
      <c r="S717" t="s">
        <v>313</v>
      </c>
      <c r="T717" t="s">
        <v>313</v>
      </c>
      <c r="U717" t="s">
        <v>313</v>
      </c>
      <c r="V717" t="s">
        <v>313</v>
      </c>
      <c r="W717" t="s">
        <v>320</v>
      </c>
      <c r="X717" t="s">
        <v>397</v>
      </c>
      <c r="Y717" t="s">
        <v>313</v>
      </c>
      <c r="Z717" s="32"/>
      <c r="AC717">
        <v>1</v>
      </c>
      <c r="AD717" t="s">
        <v>20</v>
      </c>
      <c r="AE717" s="32">
        <v>46161</v>
      </c>
      <c r="AF717" s="62">
        <v>0.71011574074074069</v>
      </c>
      <c r="AG717" t="s">
        <v>313</v>
      </c>
      <c r="AH717" t="s">
        <v>322</v>
      </c>
      <c r="AI717" s="32"/>
      <c r="AJ717" s="62"/>
      <c r="AK717" t="s">
        <v>313</v>
      </c>
      <c r="AL717" t="s">
        <v>313</v>
      </c>
      <c r="AM717" t="s">
        <v>313</v>
      </c>
      <c r="AN717" t="s">
        <v>313</v>
      </c>
      <c r="AO717" t="s">
        <v>313</v>
      </c>
      <c r="AP717" t="s">
        <v>313</v>
      </c>
      <c r="AQ717" t="s">
        <v>313</v>
      </c>
      <c r="AR717" s="32"/>
      <c r="AS717">
        <v>50</v>
      </c>
      <c r="AT717" t="s">
        <v>313</v>
      </c>
      <c r="AU717" t="s">
        <v>313</v>
      </c>
      <c r="AV717" t="s">
        <v>313</v>
      </c>
      <c r="AW717" t="s">
        <v>313</v>
      </c>
      <c r="AX717">
        <v>1</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21875" bestFit="1" customWidth="1"/>
    <col min="11" max="11" width="40.7773437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7773437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77734375" bestFit="1" customWidth="1"/>
    <col min="26" max="26" width="22.7773437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7773437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777343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6395</v>
      </c>
    </row>
    <row r="2" spans="1:43" hidden="1" x14ac:dyDescent="0.3">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hidden="1" x14ac:dyDescent="0.3">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hidden="1" x14ac:dyDescent="0.3">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hidden="1" x14ac:dyDescent="0.3">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hidden="1" x14ac:dyDescent="0.3">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hidden="1" x14ac:dyDescent="0.3">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hidden="1" x14ac:dyDescent="0.3">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hidden="1" x14ac:dyDescent="0.3">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hidden="1" x14ac:dyDescent="0.3">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hidden="1" x14ac:dyDescent="0.3">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hidden="1" x14ac:dyDescent="0.3">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hidden="1" x14ac:dyDescent="0.3">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hidden="1" x14ac:dyDescent="0.3">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hidden="1" x14ac:dyDescent="0.3">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hidden="1" x14ac:dyDescent="0.3">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hidden="1" x14ac:dyDescent="0.3">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hidden="1" x14ac:dyDescent="0.3">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hidden="1" x14ac:dyDescent="0.3">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hidden="1" x14ac:dyDescent="0.3">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hidden="1" x14ac:dyDescent="0.3">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hidden="1" x14ac:dyDescent="0.3">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hidden="1" x14ac:dyDescent="0.3">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hidden="1" x14ac:dyDescent="0.3">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hidden="1" x14ac:dyDescent="0.3">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hidden="1" x14ac:dyDescent="0.3">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hidden="1" x14ac:dyDescent="0.3">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hidden="1" x14ac:dyDescent="0.3">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hidden="1" x14ac:dyDescent="0.3">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hidden="1" x14ac:dyDescent="0.3">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hidden="1" x14ac:dyDescent="0.3">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hidden="1" x14ac:dyDescent="0.3">
      <c r="A32" t="s">
        <v>2265</v>
      </c>
      <c r="B32">
        <v>31</v>
      </c>
      <c r="C32">
        <v>103</v>
      </c>
      <c r="D32">
        <v>99</v>
      </c>
      <c r="E32" t="s">
        <v>313</v>
      </c>
      <c r="F32" t="s">
        <v>313</v>
      </c>
      <c r="G32" t="s">
        <v>118</v>
      </c>
      <c r="H32">
        <v>12549273000179</v>
      </c>
      <c r="I32" t="s">
        <v>2359</v>
      </c>
      <c r="J32" t="s">
        <v>2360</v>
      </c>
      <c r="K32" t="s">
        <v>2361</v>
      </c>
      <c r="M32" t="s">
        <v>2362</v>
      </c>
      <c r="N32" t="s">
        <v>313</v>
      </c>
      <c r="O32" t="s">
        <v>5874</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hidden="1" x14ac:dyDescent="0.3">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hidden="1" x14ac:dyDescent="0.3">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hidden="1" x14ac:dyDescent="0.3">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hidden="1" x14ac:dyDescent="0.3">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hidden="1" x14ac:dyDescent="0.3">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hidden="1" x14ac:dyDescent="0.3">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hidden="1" x14ac:dyDescent="0.3">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hidden="1" x14ac:dyDescent="0.3">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hidden="1" x14ac:dyDescent="0.3">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hidden="1" x14ac:dyDescent="0.3">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hidden="1" x14ac:dyDescent="0.3">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hidden="1" x14ac:dyDescent="0.3">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hidden="1" x14ac:dyDescent="0.3">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hidden="1" x14ac:dyDescent="0.3">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hidden="1" x14ac:dyDescent="0.3">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hidden="1" x14ac:dyDescent="0.3">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hidden="1" x14ac:dyDescent="0.3">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hidden="1" x14ac:dyDescent="0.3">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hidden="1" x14ac:dyDescent="0.3">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hidden="1" x14ac:dyDescent="0.3">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hidden="1" x14ac:dyDescent="0.3">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hidden="1" x14ac:dyDescent="0.3">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hidden="1" x14ac:dyDescent="0.3">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hidden="1" x14ac:dyDescent="0.3">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hidden="1" x14ac:dyDescent="0.3">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hidden="1" x14ac:dyDescent="0.3">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hidden="1" x14ac:dyDescent="0.3">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hidden="1" x14ac:dyDescent="0.3">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hidden="1" x14ac:dyDescent="0.3">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hidden="1" x14ac:dyDescent="0.3">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hidden="1" x14ac:dyDescent="0.3">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hidden="1" x14ac:dyDescent="0.3">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hidden="1" x14ac:dyDescent="0.3">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hidden="1" x14ac:dyDescent="0.3">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hidden="1" x14ac:dyDescent="0.3">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hidden="1" x14ac:dyDescent="0.3">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hidden="1" x14ac:dyDescent="0.3">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hidden="1" x14ac:dyDescent="0.3">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hidden="1" x14ac:dyDescent="0.3">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hidden="1" x14ac:dyDescent="0.3">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hidden="1" x14ac:dyDescent="0.3">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hidden="1" x14ac:dyDescent="0.3">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hidden="1" x14ac:dyDescent="0.3">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hidden="1" x14ac:dyDescent="0.3">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hidden="1" x14ac:dyDescent="0.3">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hidden="1" x14ac:dyDescent="0.3">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hidden="1" x14ac:dyDescent="0.3">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hidden="1" x14ac:dyDescent="0.3">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hidden="1" x14ac:dyDescent="0.3">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hidden="1" x14ac:dyDescent="0.3">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hidden="1" x14ac:dyDescent="0.3">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hidden="1" x14ac:dyDescent="0.3">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hidden="1" x14ac:dyDescent="0.3">
      <c r="A85" t="s">
        <v>45</v>
      </c>
      <c r="B85">
        <v>120</v>
      </c>
      <c r="C85">
        <v>169</v>
      </c>
      <c r="D85">
        <v>853</v>
      </c>
      <c r="E85" t="s">
        <v>313</v>
      </c>
      <c r="F85" t="s">
        <v>313</v>
      </c>
      <c r="G85" t="s">
        <v>2518</v>
      </c>
      <c r="H85">
        <v>11458315000101</v>
      </c>
      <c r="I85" t="s">
        <v>2519</v>
      </c>
      <c r="J85" t="s">
        <v>2528</v>
      </c>
      <c r="K85" t="s">
        <v>2521</v>
      </c>
      <c r="M85" t="s">
        <v>2522</v>
      </c>
      <c r="N85" t="s">
        <v>313</v>
      </c>
      <c r="O85" t="s">
        <v>5875</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hidden="1" x14ac:dyDescent="0.3">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hidden="1" x14ac:dyDescent="0.3">
      <c r="A87" t="s">
        <v>45</v>
      </c>
      <c r="B87">
        <v>123</v>
      </c>
      <c r="C87">
        <v>169</v>
      </c>
      <c r="D87">
        <v>852</v>
      </c>
      <c r="E87" t="s">
        <v>313</v>
      </c>
      <c r="F87" t="s">
        <v>313</v>
      </c>
      <c r="G87" t="s">
        <v>2527</v>
      </c>
      <c r="H87">
        <v>11458315000101</v>
      </c>
      <c r="I87" t="s">
        <v>2519</v>
      </c>
      <c r="J87" t="s">
        <v>2528</v>
      </c>
      <c r="K87" t="s">
        <v>2529</v>
      </c>
      <c r="M87" t="s">
        <v>2522</v>
      </c>
      <c r="N87" t="s">
        <v>313</v>
      </c>
      <c r="O87" t="s">
        <v>5875</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hidden="1" x14ac:dyDescent="0.3">
      <c r="A88" t="s">
        <v>45</v>
      </c>
      <c r="B88">
        <v>124</v>
      </c>
      <c r="C88">
        <v>108</v>
      </c>
      <c r="D88">
        <v>109</v>
      </c>
      <c r="E88" t="s">
        <v>313</v>
      </c>
      <c r="F88" t="s">
        <v>313</v>
      </c>
      <c r="G88" t="s">
        <v>5876</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hidden="1" x14ac:dyDescent="0.3">
      <c r="A89" t="s">
        <v>45</v>
      </c>
      <c r="B89">
        <v>126</v>
      </c>
      <c r="C89">
        <v>170</v>
      </c>
      <c r="D89">
        <v>864</v>
      </c>
      <c r="E89" t="s">
        <v>313</v>
      </c>
      <c r="F89" t="s">
        <v>313</v>
      </c>
      <c r="G89" t="s">
        <v>2531</v>
      </c>
      <c r="H89">
        <v>4150555001304</v>
      </c>
      <c r="I89" t="s">
        <v>2532</v>
      </c>
      <c r="J89" t="s">
        <v>2533</v>
      </c>
      <c r="K89" t="s">
        <v>2534</v>
      </c>
      <c r="M89" t="s">
        <v>2535</v>
      </c>
      <c r="N89" t="s">
        <v>313</v>
      </c>
      <c r="O89" t="s">
        <v>5877</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hidden="1" x14ac:dyDescent="0.3">
      <c r="A90" t="s">
        <v>45</v>
      </c>
      <c r="B90">
        <v>128</v>
      </c>
      <c r="C90">
        <v>171</v>
      </c>
      <c r="D90">
        <v>983</v>
      </c>
      <c r="E90" t="s">
        <v>313</v>
      </c>
      <c r="F90" t="s">
        <v>313</v>
      </c>
      <c r="G90" t="s">
        <v>2538</v>
      </c>
      <c r="H90">
        <v>39955762000187</v>
      </c>
      <c r="I90" t="s">
        <v>2539</v>
      </c>
      <c r="J90" t="s">
        <v>780</v>
      </c>
      <c r="K90" t="s">
        <v>2541</v>
      </c>
      <c r="M90" t="s">
        <v>2542</v>
      </c>
      <c r="N90" t="s">
        <v>313</v>
      </c>
      <c r="O90" t="s">
        <v>5878</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hidden="1" x14ac:dyDescent="0.3">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hidden="1" x14ac:dyDescent="0.3">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hidden="1" x14ac:dyDescent="0.3">
      <c r="A93" t="s">
        <v>45</v>
      </c>
      <c r="B93">
        <v>133</v>
      </c>
      <c r="C93">
        <v>173</v>
      </c>
      <c r="D93">
        <v>993</v>
      </c>
      <c r="E93" t="s">
        <v>313</v>
      </c>
      <c r="F93" t="s">
        <v>313</v>
      </c>
      <c r="G93" t="s">
        <v>2549</v>
      </c>
      <c r="H93">
        <v>27914031000104</v>
      </c>
      <c r="I93" t="s">
        <v>2550</v>
      </c>
      <c r="J93" t="s">
        <v>2551</v>
      </c>
      <c r="K93" t="s">
        <v>2552</v>
      </c>
      <c r="M93" t="s">
        <v>2553</v>
      </c>
      <c r="N93" t="s">
        <v>313</v>
      </c>
      <c r="O93" t="s">
        <v>5879</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hidden="1" x14ac:dyDescent="0.3">
      <c r="A94" t="s">
        <v>45</v>
      </c>
      <c r="B94">
        <v>134</v>
      </c>
      <c r="C94">
        <v>172</v>
      </c>
      <c r="D94">
        <v>994</v>
      </c>
      <c r="E94" t="s">
        <v>313</v>
      </c>
      <c r="F94" t="s">
        <v>313</v>
      </c>
      <c r="G94" t="s">
        <v>2555</v>
      </c>
      <c r="H94">
        <v>33561753000125</v>
      </c>
      <c r="I94" t="s">
        <v>2556</v>
      </c>
      <c r="J94" t="s">
        <v>492</v>
      </c>
      <c r="K94" t="s">
        <v>2557</v>
      </c>
      <c r="M94" t="s">
        <v>2558</v>
      </c>
      <c r="N94" t="s">
        <v>313</v>
      </c>
      <c r="O94" t="s">
        <v>5880</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hidden="1"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5881</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hidden="1" x14ac:dyDescent="0.3">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hidden="1" x14ac:dyDescent="0.3">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hidden="1" x14ac:dyDescent="0.3">
      <c r="A98" t="s">
        <v>45</v>
      </c>
      <c r="B98">
        <v>146</v>
      </c>
      <c r="C98">
        <v>175</v>
      </c>
      <c r="D98">
        <v>1520</v>
      </c>
      <c r="E98" t="s">
        <v>313</v>
      </c>
      <c r="F98" t="s">
        <v>313</v>
      </c>
      <c r="G98" t="s">
        <v>2573</v>
      </c>
      <c r="H98">
        <v>52362985000107</v>
      </c>
      <c r="I98" t="s">
        <v>2574</v>
      </c>
      <c r="J98" t="s">
        <v>1008</v>
      </c>
      <c r="K98" t="s">
        <v>2575</v>
      </c>
      <c r="M98" t="s">
        <v>2576</v>
      </c>
      <c r="N98" t="s">
        <v>313</v>
      </c>
      <c r="O98" t="s">
        <v>5882</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hidden="1" x14ac:dyDescent="0.3">
      <c r="A99" t="s">
        <v>45</v>
      </c>
      <c r="B99">
        <v>149</v>
      </c>
      <c r="C99">
        <v>115</v>
      </c>
      <c r="D99">
        <v>1537</v>
      </c>
      <c r="E99" t="s">
        <v>313</v>
      </c>
      <c r="F99" t="s">
        <v>313</v>
      </c>
      <c r="G99" t="s">
        <v>2579</v>
      </c>
      <c r="I99" t="s">
        <v>2384</v>
      </c>
      <c r="J99" t="s">
        <v>5883</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hidden="1"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5884</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hidden="1" x14ac:dyDescent="0.3">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hidden="1" x14ac:dyDescent="0.3">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hidden="1" x14ac:dyDescent="0.3">
      <c r="A103" t="s">
        <v>45</v>
      </c>
      <c r="B103">
        <v>157</v>
      </c>
      <c r="C103">
        <v>178</v>
      </c>
      <c r="D103">
        <v>1551</v>
      </c>
      <c r="E103" t="s">
        <v>313</v>
      </c>
      <c r="F103" t="s">
        <v>313</v>
      </c>
      <c r="G103" t="s">
        <v>2593</v>
      </c>
      <c r="H103">
        <v>54124158000100</v>
      </c>
      <c r="I103" t="s">
        <v>2594</v>
      </c>
      <c r="J103" t="s">
        <v>5885</v>
      </c>
      <c r="K103" t="s">
        <v>2596</v>
      </c>
      <c r="M103" t="s">
        <v>2597</v>
      </c>
      <c r="N103" t="s">
        <v>313</v>
      </c>
      <c r="O103" t="s">
        <v>5886</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hidden="1"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5887</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hidden="1" x14ac:dyDescent="0.3">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hidden="1"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hidden="1"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5888</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hidden="1" x14ac:dyDescent="0.3">
      <c r="A108" t="s">
        <v>45</v>
      </c>
      <c r="B108">
        <v>162</v>
      </c>
      <c r="C108">
        <v>170</v>
      </c>
      <c r="D108">
        <v>1579</v>
      </c>
      <c r="E108" t="s">
        <v>313</v>
      </c>
      <c r="F108" t="s">
        <v>313</v>
      </c>
      <c r="G108" t="s">
        <v>2622</v>
      </c>
      <c r="H108">
        <v>4150555001304</v>
      </c>
      <c r="I108" t="s">
        <v>2532</v>
      </c>
      <c r="J108" t="s">
        <v>2533</v>
      </c>
      <c r="K108" t="s">
        <v>2624</v>
      </c>
      <c r="M108" t="s">
        <v>2535</v>
      </c>
      <c r="N108" t="s">
        <v>313</v>
      </c>
      <c r="O108" t="s">
        <v>5877</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hidden="1"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5877</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hidden="1" x14ac:dyDescent="0.3">
      <c r="A110" t="s">
        <v>45</v>
      </c>
      <c r="B110">
        <v>165</v>
      </c>
      <c r="C110">
        <v>182</v>
      </c>
      <c r="D110">
        <v>1586</v>
      </c>
      <c r="E110" t="s">
        <v>313</v>
      </c>
      <c r="F110" t="s">
        <v>313</v>
      </c>
      <c r="G110" t="s">
        <v>5889</v>
      </c>
      <c r="H110">
        <v>23873456000161</v>
      </c>
      <c r="I110" t="s">
        <v>2628</v>
      </c>
      <c r="J110" t="s">
        <v>2629</v>
      </c>
      <c r="K110" t="s">
        <v>2630</v>
      </c>
      <c r="M110" t="s">
        <v>2631</v>
      </c>
      <c r="N110" t="s">
        <v>313</v>
      </c>
      <c r="O110" t="s">
        <v>5890</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hidden="1"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hidden="1" x14ac:dyDescent="0.3">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hidden="1"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5877</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hidden="1" x14ac:dyDescent="0.3">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hidden="1" x14ac:dyDescent="0.3">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hidden="1"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5886</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hidden="1" x14ac:dyDescent="0.3">
      <c r="A117" t="s">
        <v>45</v>
      </c>
      <c r="B117">
        <v>176</v>
      </c>
      <c r="C117">
        <v>183</v>
      </c>
      <c r="D117">
        <v>1615</v>
      </c>
      <c r="E117" t="s">
        <v>313</v>
      </c>
      <c r="F117" t="s">
        <v>313</v>
      </c>
      <c r="G117" t="s">
        <v>5891</v>
      </c>
      <c r="H117">
        <v>3204281000192</v>
      </c>
      <c r="I117" t="s">
        <v>2649</v>
      </c>
      <c r="J117" t="s">
        <v>2650</v>
      </c>
      <c r="K117" t="s">
        <v>2651</v>
      </c>
      <c r="M117" t="s">
        <v>2083</v>
      </c>
      <c r="N117" t="s">
        <v>313</v>
      </c>
      <c r="O117" t="s">
        <v>5892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hidden="1"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5893</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hidden="1"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5877</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hidden="1" x14ac:dyDescent="0.3">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hidden="1"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5894</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hidden="1" x14ac:dyDescent="0.3">
      <c r="A122" t="s">
        <v>45</v>
      </c>
      <c r="B122">
        <v>184</v>
      </c>
      <c r="C122">
        <v>83</v>
      </c>
      <c r="D122">
        <v>1632</v>
      </c>
      <c r="E122" t="s">
        <v>313</v>
      </c>
      <c r="F122" t="s">
        <v>313</v>
      </c>
      <c r="G122" t="s">
        <v>2672</v>
      </c>
      <c r="I122" t="s">
        <v>2305</v>
      </c>
      <c r="J122" t="s">
        <v>5895</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hidden="1" x14ac:dyDescent="0.3">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hidden="1" x14ac:dyDescent="0.3">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hidden="1"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5896</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hidden="1" x14ac:dyDescent="0.3">
      <c r="A126" t="s">
        <v>45</v>
      </c>
      <c r="B126">
        <v>190</v>
      </c>
      <c r="C126">
        <v>187</v>
      </c>
      <c r="D126">
        <v>1646</v>
      </c>
      <c r="E126" t="s">
        <v>313</v>
      </c>
      <c r="F126" t="s">
        <v>313</v>
      </c>
      <c r="G126" t="s">
        <v>2687</v>
      </c>
      <c r="H126">
        <v>17063632000105</v>
      </c>
      <c r="I126" t="s">
        <v>2688</v>
      </c>
      <c r="J126" t="s">
        <v>3073</v>
      </c>
      <c r="K126" t="s">
        <v>2690</v>
      </c>
      <c r="M126" t="s">
        <v>2691</v>
      </c>
      <c r="N126" t="s">
        <v>313</v>
      </c>
      <c r="O126" t="s">
        <v>5897</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hidden="1" x14ac:dyDescent="0.3">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hidden="1" x14ac:dyDescent="0.3">
      <c r="A128" t="s">
        <v>45</v>
      </c>
      <c r="B128">
        <v>194</v>
      </c>
      <c r="C128">
        <v>188</v>
      </c>
      <c r="D128">
        <v>1654</v>
      </c>
      <c r="E128" t="s">
        <v>313</v>
      </c>
      <c r="F128" t="s">
        <v>313</v>
      </c>
      <c r="G128" t="s">
        <v>2695</v>
      </c>
      <c r="H128">
        <v>134729000150</v>
      </c>
      <c r="I128" t="s">
        <v>2696</v>
      </c>
      <c r="J128" t="s">
        <v>2697</v>
      </c>
      <c r="K128" t="s">
        <v>2698</v>
      </c>
      <c r="M128" t="s">
        <v>2699</v>
      </c>
      <c r="N128" t="s">
        <v>313</v>
      </c>
      <c r="O128" t="s">
        <v>5898</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hidden="1" x14ac:dyDescent="0.3">
      <c r="A129" t="s">
        <v>45</v>
      </c>
      <c r="B129">
        <v>216</v>
      </c>
      <c r="C129">
        <v>149</v>
      </c>
      <c r="D129">
        <v>1716</v>
      </c>
      <c r="E129" t="s">
        <v>313</v>
      </c>
      <c r="F129" t="s">
        <v>313</v>
      </c>
      <c r="G129" t="s">
        <v>2701</v>
      </c>
      <c r="H129">
        <v>12418196000118</v>
      </c>
      <c r="I129" t="s">
        <v>2702</v>
      </c>
      <c r="J129" t="s">
        <v>5899</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hidden="1" x14ac:dyDescent="0.3">
      <c r="A130" t="s">
        <v>45</v>
      </c>
      <c r="B130">
        <v>217</v>
      </c>
      <c r="C130">
        <v>102</v>
      </c>
      <c r="D130">
        <v>1717</v>
      </c>
      <c r="E130" t="s">
        <v>313</v>
      </c>
      <c r="F130" t="s">
        <v>313</v>
      </c>
      <c r="G130" t="s">
        <v>2706</v>
      </c>
      <c r="I130" t="s">
        <v>2356</v>
      </c>
      <c r="J130" t="s">
        <v>5900</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hidden="1" x14ac:dyDescent="0.3">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hidden="1" x14ac:dyDescent="0.3">
      <c r="A132" t="s">
        <v>45</v>
      </c>
      <c r="B132">
        <v>220</v>
      </c>
      <c r="C132">
        <v>129</v>
      </c>
      <c r="D132">
        <v>1723</v>
      </c>
      <c r="E132" t="s">
        <v>313</v>
      </c>
      <c r="F132" t="s">
        <v>313</v>
      </c>
      <c r="G132" t="s">
        <v>5901</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hidden="1" x14ac:dyDescent="0.3">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hidden="1"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5880</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hidden="1"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5880</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hidden="1"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5880</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hidden="1"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5880</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hidden="1" x14ac:dyDescent="0.3">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hidden="1"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5878</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hidden="1"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5874</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hidden="1" x14ac:dyDescent="0.3">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hidden="1" x14ac:dyDescent="0.3">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hidden="1" x14ac:dyDescent="0.3">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hidden="1"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hidden="1"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5877</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hidden="1" x14ac:dyDescent="0.3">
      <c r="A146" t="s">
        <v>45</v>
      </c>
      <c r="B146">
        <v>243</v>
      </c>
      <c r="C146">
        <v>194</v>
      </c>
      <c r="D146">
        <v>1766</v>
      </c>
      <c r="E146" t="s">
        <v>313</v>
      </c>
      <c r="F146" t="s">
        <v>313</v>
      </c>
      <c r="G146" t="s">
        <v>2738</v>
      </c>
      <c r="H146">
        <v>44580314000186</v>
      </c>
      <c r="I146" t="s">
        <v>3891</v>
      </c>
      <c r="J146" t="s">
        <v>4037</v>
      </c>
      <c r="K146" t="s">
        <v>2740</v>
      </c>
      <c r="M146" t="s">
        <v>3892</v>
      </c>
      <c r="N146" t="s">
        <v>313</v>
      </c>
      <c r="O146" t="s">
        <v>5902</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hidden="1"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hidden="1"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5903</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hidden="1" x14ac:dyDescent="0.3">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hidden="1" x14ac:dyDescent="0.3">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hidden="1" x14ac:dyDescent="0.3">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hidden="1"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5877</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hidden="1"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5874</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hidden="1"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5892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hidden="1"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5896</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hidden="1"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5897</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hidden="1"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5904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hidden="1" x14ac:dyDescent="0.3">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hidden="1"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5905</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hidden="1"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5892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hidden="1"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5906</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hidden="1" x14ac:dyDescent="0.3">
      <c r="A162" t="s">
        <v>45</v>
      </c>
      <c r="B162">
        <v>288</v>
      </c>
      <c r="C162">
        <v>194</v>
      </c>
      <c r="D162">
        <v>1766</v>
      </c>
      <c r="E162" t="s">
        <v>313</v>
      </c>
      <c r="F162" t="s">
        <v>313</v>
      </c>
      <c r="G162" t="s">
        <v>2794</v>
      </c>
      <c r="H162">
        <v>44580314000186</v>
      </c>
      <c r="I162" t="s">
        <v>3891</v>
      </c>
      <c r="J162" t="s">
        <v>4037</v>
      </c>
      <c r="K162" t="s">
        <v>2740</v>
      </c>
      <c r="M162" t="s">
        <v>3892</v>
      </c>
      <c r="N162" t="s">
        <v>313</v>
      </c>
      <c r="O162" t="s">
        <v>5902</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hidden="1" x14ac:dyDescent="0.3">
      <c r="A163" t="s">
        <v>45</v>
      </c>
      <c r="B163">
        <v>289</v>
      </c>
      <c r="C163">
        <v>169</v>
      </c>
      <c r="D163">
        <v>1903</v>
      </c>
      <c r="E163" t="s">
        <v>313</v>
      </c>
      <c r="F163" t="s">
        <v>313</v>
      </c>
      <c r="G163" t="s">
        <v>2796</v>
      </c>
      <c r="H163">
        <v>11458315000101</v>
      </c>
      <c r="I163" t="s">
        <v>2519</v>
      </c>
      <c r="J163" t="s">
        <v>5907</v>
      </c>
      <c r="K163" t="s">
        <v>2521</v>
      </c>
      <c r="M163" t="s">
        <v>2522</v>
      </c>
      <c r="N163" t="s">
        <v>313</v>
      </c>
      <c r="O163" t="s">
        <v>5875</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hidden="1"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5897</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hidden="1" x14ac:dyDescent="0.3">
      <c r="A165" t="s">
        <v>45</v>
      </c>
      <c r="B165">
        <v>292</v>
      </c>
      <c r="C165">
        <v>198</v>
      </c>
      <c r="D165">
        <v>1905</v>
      </c>
      <c r="E165" t="s">
        <v>313</v>
      </c>
      <c r="F165" t="s">
        <v>313</v>
      </c>
      <c r="G165" t="s">
        <v>2799</v>
      </c>
      <c r="H165">
        <v>6014742000152</v>
      </c>
      <c r="I165" t="s">
        <v>2800</v>
      </c>
      <c r="J165" t="s">
        <v>1504</v>
      </c>
      <c r="K165" t="s">
        <v>2801</v>
      </c>
      <c r="M165" t="s">
        <v>2802</v>
      </c>
      <c r="N165" t="s">
        <v>313</v>
      </c>
      <c r="O165" t="s">
        <v>5908</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hidden="1"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5909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hidden="1" x14ac:dyDescent="0.3">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hidden="1"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5897</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hidden="1"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5878</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hidden="1" x14ac:dyDescent="0.3">
      <c r="A170" t="s">
        <v>45</v>
      </c>
      <c r="B170">
        <v>302</v>
      </c>
      <c r="C170">
        <v>200</v>
      </c>
      <c r="D170">
        <v>1918</v>
      </c>
      <c r="E170" t="s">
        <v>313</v>
      </c>
      <c r="F170" t="s">
        <v>313</v>
      </c>
      <c r="G170" t="s">
        <v>2817</v>
      </c>
      <c r="H170">
        <v>8933028000193</v>
      </c>
      <c r="I170" t="s">
        <v>2818</v>
      </c>
      <c r="J170" t="s">
        <v>2819</v>
      </c>
      <c r="K170" t="s">
        <v>2820</v>
      </c>
      <c r="M170" t="s">
        <v>313</v>
      </c>
      <c r="N170" t="s">
        <v>313</v>
      </c>
      <c r="O170" t="s">
        <v>5910</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hidden="1"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5911</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hidden="1" x14ac:dyDescent="0.3">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hidden="1"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5912</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hidden="1" x14ac:dyDescent="0.3">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hidden="1"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5905</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hidden="1"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5892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hidden="1"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5913</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hidden="1"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5896</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hidden="1" x14ac:dyDescent="0.3">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hidden="1" x14ac:dyDescent="0.3">
      <c r="A180" t="s">
        <v>45</v>
      </c>
      <c r="B180">
        <v>327</v>
      </c>
      <c r="C180">
        <v>187</v>
      </c>
      <c r="D180">
        <v>1969</v>
      </c>
      <c r="E180" t="s">
        <v>313</v>
      </c>
      <c r="F180" t="s">
        <v>313</v>
      </c>
      <c r="G180" t="s">
        <v>5914</v>
      </c>
      <c r="H180">
        <v>17063632000105</v>
      </c>
      <c r="I180" t="s">
        <v>2688</v>
      </c>
      <c r="J180" t="s">
        <v>2856</v>
      </c>
      <c r="K180" t="s">
        <v>2690</v>
      </c>
      <c r="M180" t="s">
        <v>2691</v>
      </c>
      <c r="N180" t="s">
        <v>313</v>
      </c>
      <c r="O180" t="s">
        <v>5897</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hidden="1" x14ac:dyDescent="0.3">
      <c r="A181" t="s">
        <v>45</v>
      </c>
      <c r="B181">
        <v>329</v>
      </c>
      <c r="C181">
        <v>182</v>
      </c>
      <c r="D181">
        <v>1973</v>
      </c>
      <c r="E181" t="s">
        <v>313</v>
      </c>
      <c r="F181" t="s">
        <v>313</v>
      </c>
      <c r="G181" t="s">
        <v>2857</v>
      </c>
      <c r="H181">
        <v>23873456000161</v>
      </c>
      <c r="I181" t="s">
        <v>2628</v>
      </c>
      <c r="J181" t="s">
        <v>2629</v>
      </c>
      <c r="K181" t="s">
        <v>2630</v>
      </c>
      <c r="M181" t="s">
        <v>2631</v>
      </c>
      <c r="N181" t="s">
        <v>313</v>
      </c>
      <c r="O181" t="s">
        <v>5890</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hidden="1"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5905</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hidden="1" x14ac:dyDescent="0.3">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hidden="1"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5904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hidden="1"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5915</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hidden="1" x14ac:dyDescent="0.3">
      <c r="A186" t="s">
        <v>45</v>
      </c>
      <c r="B186">
        <v>337</v>
      </c>
      <c r="C186">
        <v>185</v>
      </c>
      <c r="D186">
        <v>1982</v>
      </c>
      <c r="E186" t="s">
        <v>313</v>
      </c>
      <c r="F186" t="s">
        <v>313</v>
      </c>
      <c r="G186" t="s">
        <v>5916</v>
      </c>
      <c r="H186">
        <v>51496785000176</v>
      </c>
      <c r="I186" t="s">
        <v>2654</v>
      </c>
      <c r="J186" t="s">
        <v>2655</v>
      </c>
      <c r="K186" t="s">
        <v>2656</v>
      </c>
      <c r="M186" t="s">
        <v>2657</v>
      </c>
      <c r="N186" t="s">
        <v>313</v>
      </c>
      <c r="O186" t="s">
        <v>5893</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hidden="1" x14ac:dyDescent="0.3">
      <c r="A187" t="s">
        <v>45</v>
      </c>
      <c r="B187">
        <v>339</v>
      </c>
      <c r="C187">
        <v>183</v>
      </c>
      <c r="D187">
        <v>1615</v>
      </c>
      <c r="E187" t="s">
        <v>313</v>
      </c>
      <c r="F187" t="s">
        <v>313</v>
      </c>
      <c r="G187" t="s">
        <v>5917</v>
      </c>
      <c r="H187">
        <v>3204281000192</v>
      </c>
      <c r="I187" t="s">
        <v>2649</v>
      </c>
      <c r="J187" t="s">
        <v>2650</v>
      </c>
      <c r="K187" t="s">
        <v>2651</v>
      </c>
      <c r="M187" t="s">
        <v>2083</v>
      </c>
      <c r="N187" t="s">
        <v>313</v>
      </c>
      <c r="O187" t="s">
        <v>5892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hidden="1" x14ac:dyDescent="0.3">
      <c r="A188" t="s">
        <v>45</v>
      </c>
      <c r="B188">
        <v>340</v>
      </c>
      <c r="C188">
        <v>205</v>
      </c>
      <c r="D188">
        <v>1984</v>
      </c>
      <c r="E188" t="s">
        <v>313</v>
      </c>
      <c r="F188" t="s">
        <v>313</v>
      </c>
      <c r="G188" t="s">
        <v>5918</v>
      </c>
      <c r="H188">
        <v>57464109000105</v>
      </c>
      <c r="I188" t="s">
        <v>2875</v>
      </c>
      <c r="J188" t="s">
        <v>2876</v>
      </c>
      <c r="K188" t="s">
        <v>2877</v>
      </c>
      <c r="L188">
        <v>11984320025</v>
      </c>
      <c r="M188" t="s">
        <v>2878</v>
      </c>
      <c r="N188" t="s">
        <v>313</v>
      </c>
      <c r="O188" t="s">
        <v>5919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hidden="1"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5877</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hidden="1" x14ac:dyDescent="0.3">
      <c r="A190" t="s">
        <v>45</v>
      </c>
      <c r="B190">
        <v>342</v>
      </c>
      <c r="C190">
        <v>206</v>
      </c>
      <c r="D190">
        <v>1987</v>
      </c>
      <c r="E190" t="s">
        <v>313</v>
      </c>
      <c r="F190" t="s">
        <v>313</v>
      </c>
      <c r="G190" t="s">
        <v>2882</v>
      </c>
      <c r="H190">
        <v>37075503000136</v>
      </c>
      <c r="I190" t="s">
        <v>2883</v>
      </c>
      <c r="J190" t="s">
        <v>1008</v>
      </c>
      <c r="K190" t="s">
        <v>1009</v>
      </c>
      <c r="M190" t="s">
        <v>1010</v>
      </c>
      <c r="N190" t="s">
        <v>313</v>
      </c>
      <c r="O190" t="s">
        <v>5920</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hidden="1" x14ac:dyDescent="0.3">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hidden="1"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5878</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hidden="1"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5912</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hidden="1" x14ac:dyDescent="0.3">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hidden="1"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5905</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hidden="1"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5921</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hidden="1"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5909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hidden="1"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5915</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hidden="1" x14ac:dyDescent="0.3">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hidden="1"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5886</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hidden="1"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5909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hidden="1"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5886</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hidden="1" x14ac:dyDescent="0.3">
      <c r="A203" t="s">
        <v>45</v>
      </c>
      <c r="B203">
        <v>374</v>
      </c>
      <c r="C203">
        <v>134</v>
      </c>
      <c r="D203">
        <v>161</v>
      </c>
      <c r="E203" t="s">
        <v>313</v>
      </c>
      <c r="F203" t="s">
        <v>313</v>
      </c>
      <c r="G203" t="s">
        <v>5922</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hidden="1" x14ac:dyDescent="0.3">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hidden="1" x14ac:dyDescent="0.3">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hidden="1" x14ac:dyDescent="0.3">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hidden="1"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5902</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hidden="1"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5892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hidden="1" x14ac:dyDescent="0.3">
      <c r="A209" t="s">
        <v>45</v>
      </c>
      <c r="B209">
        <v>387</v>
      </c>
      <c r="C209">
        <v>197</v>
      </c>
      <c r="D209">
        <v>1888</v>
      </c>
      <c r="E209" t="s">
        <v>313</v>
      </c>
      <c r="F209" t="s">
        <v>313</v>
      </c>
      <c r="G209" t="s">
        <v>5923</v>
      </c>
      <c r="H209">
        <v>8616236000169</v>
      </c>
      <c r="I209" t="s">
        <v>2781</v>
      </c>
      <c r="J209" t="s">
        <v>2681</v>
      </c>
      <c r="K209" t="s">
        <v>2782</v>
      </c>
      <c r="M209" t="s">
        <v>2783</v>
      </c>
      <c r="N209" t="s">
        <v>313</v>
      </c>
      <c r="O209" t="s">
        <v>5905</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hidden="1" x14ac:dyDescent="0.3">
      <c r="A210" t="s">
        <v>45</v>
      </c>
      <c r="B210">
        <v>388</v>
      </c>
      <c r="C210">
        <v>187</v>
      </c>
      <c r="D210">
        <v>2039</v>
      </c>
      <c r="E210" t="s">
        <v>313</v>
      </c>
      <c r="F210" t="s">
        <v>313</v>
      </c>
      <c r="G210" t="s">
        <v>2933</v>
      </c>
      <c r="H210">
        <v>17063632000105</v>
      </c>
      <c r="I210" t="s">
        <v>2688</v>
      </c>
      <c r="J210" t="s">
        <v>1033</v>
      </c>
      <c r="K210" t="s">
        <v>2690</v>
      </c>
      <c r="M210" t="s">
        <v>2691</v>
      </c>
      <c r="N210" t="s">
        <v>313</v>
      </c>
      <c r="O210" t="s">
        <v>5897</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hidden="1"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5924</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hidden="1"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hidden="1"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5925</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hidden="1" x14ac:dyDescent="0.3">
      <c r="A214" t="s">
        <v>45</v>
      </c>
      <c r="B214">
        <v>392</v>
      </c>
      <c r="C214">
        <v>209</v>
      </c>
      <c r="D214">
        <v>2043</v>
      </c>
      <c r="E214" t="s">
        <v>313</v>
      </c>
      <c r="F214" t="s">
        <v>313</v>
      </c>
      <c r="G214" t="s">
        <v>2950</v>
      </c>
      <c r="H214">
        <v>10682266000115</v>
      </c>
      <c r="I214" t="s">
        <v>2951</v>
      </c>
      <c r="J214" t="s">
        <v>3087</v>
      </c>
      <c r="K214" t="s">
        <v>2953</v>
      </c>
      <c r="M214" t="s">
        <v>2954</v>
      </c>
      <c r="N214" t="s">
        <v>313</v>
      </c>
      <c r="O214" t="s">
        <v>5926</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hidden="1" x14ac:dyDescent="0.3">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hidden="1" x14ac:dyDescent="0.3">
      <c r="A216" t="s">
        <v>45</v>
      </c>
      <c r="B216">
        <v>394</v>
      </c>
      <c r="C216">
        <v>208</v>
      </c>
      <c r="D216">
        <v>2045</v>
      </c>
      <c r="E216" t="s">
        <v>313</v>
      </c>
      <c r="F216" t="s">
        <v>313</v>
      </c>
      <c r="G216" t="s">
        <v>2960</v>
      </c>
      <c r="H216">
        <v>42830750000130</v>
      </c>
      <c r="I216" t="s">
        <v>2961</v>
      </c>
      <c r="J216" t="s">
        <v>2962</v>
      </c>
      <c r="K216" t="s">
        <v>2963</v>
      </c>
      <c r="M216" t="s">
        <v>5000</v>
      </c>
      <c r="N216" t="s">
        <v>313</v>
      </c>
      <c r="O216" t="s">
        <v>5927</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hidden="1"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5887</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hidden="1" x14ac:dyDescent="0.3">
      <c r="A218" t="s">
        <v>45</v>
      </c>
      <c r="B218">
        <v>396</v>
      </c>
      <c r="C218">
        <v>211</v>
      </c>
      <c r="D218">
        <v>2047</v>
      </c>
      <c r="E218" t="s">
        <v>313</v>
      </c>
      <c r="F218" t="s">
        <v>313</v>
      </c>
      <c r="G218" t="s">
        <v>2969</v>
      </c>
      <c r="H218">
        <v>5691820000190</v>
      </c>
      <c r="I218" t="s">
        <v>2970</v>
      </c>
      <c r="J218" t="s">
        <v>776</v>
      </c>
      <c r="K218" t="s">
        <v>2971</v>
      </c>
      <c r="M218" t="s">
        <v>2972</v>
      </c>
      <c r="N218" t="s">
        <v>313</v>
      </c>
      <c r="O218" t="s">
        <v>5928</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hidden="1"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hidden="1" x14ac:dyDescent="0.3">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hidden="1"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5888</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hidden="1"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hidden="1"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5874</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hidden="1" x14ac:dyDescent="0.3">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hidden="1" x14ac:dyDescent="0.3">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hidden="1"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hidden="1"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5874</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hidden="1"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5897</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hidden="1"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5904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hidden="1" x14ac:dyDescent="0.3">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hidden="1"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hidden="1" x14ac:dyDescent="0.3">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hidden="1" x14ac:dyDescent="0.3">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hidden="1" x14ac:dyDescent="0.3">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hidden="1" x14ac:dyDescent="0.3">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hidden="1" x14ac:dyDescent="0.3">
      <c r="A236" t="s">
        <v>45</v>
      </c>
      <c r="B236">
        <v>432</v>
      </c>
      <c r="C236">
        <v>211</v>
      </c>
      <c r="D236">
        <v>2196</v>
      </c>
      <c r="E236" t="s">
        <v>313</v>
      </c>
      <c r="F236" t="s">
        <v>313</v>
      </c>
      <c r="G236" t="s">
        <v>3011</v>
      </c>
      <c r="H236">
        <v>5691820000190</v>
      </c>
      <c r="I236" t="s">
        <v>2970</v>
      </c>
      <c r="J236" t="s">
        <v>5929</v>
      </c>
      <c r="K236" t="s">
        <v>2971</v>
      </c>
      <c r="M236" t="s">
        <v>2972</v>
      </c>
      <c r="N236" t="s">
        <v>313</v>
      </c>
      <c r="O236" t="s">
        <v>5928</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hidden="1" x14ac:dyDescent="0.3">
      <c r="A237" t="s">
        <v>45</v>
      </c>
      <c r="B237">
        <v>436</v>
      </c>
      <c r="C237">
        <v>207</v>
      </c>
      <c r="D237">
        <v>2201</v>
      </c>
      <c r="E237" t="s">
        <v>313</v>
      </c>
      <c r="F237" t="s">
        <v>313</v>
      </c>
      <c r="G237" t="s">
        <v>5930</v>
      </c>
      <c r="H237">
        <v>43609706000168</v>
      </c>
      <c r="I237" t="s">
        <v>2896</v>
      </c>
      <c r="J237" t="s">
        <v>3015</v>
      </c>
      <c r="K237" t="s">
        <v>2897</v>
      </c>
      <c r="M237" t="s">
        <v>2898</v>
      </c>
      <c r="N237" t="s">
        <v>313</v>
      </c>
      <c r="O237" t="s">
        <v>5921</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hidden="1" x14ac:dyDescent="0.3">
      <c r="A238" t="s">
        <v>45</v>
      </c>
      <c r="B238">
        <v>437</v>
      </c>
      <c r="C238">
        <v>147</v>
      </c>
      <c r="D238">
        <v>2202</v>
      </c>
      <c r="E238" t="s">
        <v>313</v>
      </c>
      <c r="F238" t="s">
        <v>313</v>
      </c>
      <c r="G238" t="s">
        <v>3017</v>
      </c>
      <c r="H238">
        <v>7964558000136</v>
      </c>
      <c r="I238" t="s">
        <v>2484</v>
      </c>
      <c r="J238" t="s">
        <v>5931</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hidden="1" x14ac:dyDescent="0.3">
      <c r="A239" t="s">
        <v>45</v>
      </c>
      <c r="B239">
        <v>438</v>
      </c>
      <c r="C239">
        <v>182</v>
      </c>
      <c r="D239">
        <v>2203</v>
      </c>
      <c r="E239" t="s">
        <v>313</v>
      </c>
      <c r="F239" t="s">
        <v>313</v>
      </c>
      <c r="G239" t="s">
        <v>3020</v>
      </c>
      <c r="H239">
        <v>23873456000161</v>
      </c>
      <c r="I239" t="s">
        <v>2628</v>
      </c>
      <c r="J239" t="s">
        <v>5932</v>
      </c>
      <c r="K239" t="s">
        <v>2630</v>
      </c>
      <c r="M239" t="s">
        <v>2631</v>
      </c>
      <c r="N239" t="s">
        <v>313</v>
      </c>
      <c r="O239" t="s">
        <v>5890</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hidden="1"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hidden="1"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5933</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hidden="1" x14ac:dyDescent="0.3">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hidden="1" x14ac:dyDescent="0.3">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hidden="1" x14ac:dyDescent="0.3">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hidden="1" x14ac:dyDescent="0.3">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hidden="1" x14ac:dyDescent="0.3">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hidden="1" x14ac:dyDescent="0.3">
      <c r="A247" t="s">
        <v>45</v>
      </c>
      <c r="B247">
        <v>448</v>
      </c>
      <c r="C247">
        <v>153</v>
      </c>
      <c r="D247">
        <v>2214</v>
      </c>
      <c r="E247" t="s">
        <v>313</v>
      </c>
      <c r="F247" t="s">
        <v>313</v>
      </c>
      <c r="G247" t="s">
        <v>3040</v>
      </c>
      <c r="I247" t="s">
        <v>2505</v>
      </c>
      <c r="J247" t="s">
        <v>5934</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hidden="1" x14ac:dyDescent="0.3">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hidden="1" x14ac:dyDescent="0.3">
      <c r="A249" t="s">
        <v>45</v>
      </c>
      <c r="B249">
        <v>452</v>
      </c>
      <c r="C249">
        <v>134</v>
      </c>
      <c r="D249">
        <v>2215</v>
      </c>
      <c r="E249" t="s">
        <v>313</v>
      </c>
      <c r="F249" t="s">
        <v>313</v>
      </c>
      <c r="G249" t="s">
        <v>5935</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hidden="1"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5877</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hidden="1"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5877</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hidden="1"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5892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hidden="1" x14ac:dyDescent="0.3">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hidden="1"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5881</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hidden="1"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5920</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hidden="1"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5875</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hidden="1" x14ac:dyDescent="0.3">
      <c r="A257" t="s">
        <v>45</v>
      </c>
      <c r="B257">
        <v>471</v>
      </c>
      <c r="C257">
        <v>133</v>
      </c>
      <c r="D257">
        <v>2279</v>
      </c>
      <c r="E257" t="s">
        <v>313</v>
      </c>
      <c r="F257" t="s">
        <v>313</v>
      </c>
      <c r="G257" t="s">
        <v>5936</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hidden="1"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5920</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hidden="1"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hidden="1"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5913</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hidden="1" x14ac:dyDescent="0.3">
      <c r="A261" t="s">
        <v>45</v>
      </c>
      <c r="B261">
        <v>476</v>
      </c>
      <c r="D261">
        <v>2323</v>
      </c>
      <c r="E261" t="s">
        <v>313</v>
      </c>
      <c r="F261" t="s">
        <v>313</v>
      </c>
      <c r="G261" t="s">
        <v>5937</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hidden="1" x14ac:dyDescent="0.3">
      <c r="A262" t="s">
        <v>45</v>
      </c>
      <c r="B262">
        <v>477</v>
      </c>
      <c r="C262">
        <v>202</v>
      </c>
      <c r="D262">
        <v>2325</v>
      </c>
      <c r="E262" t="s">
        <v>313</v>
      </c>
      <c r="F262" t="s">
        <v>313</v>
      </c>
      <c r="G262" t="s">
        <v>3068</v>
      </c>
      <c r="H262">
        <v>16939440000149</v>
      </c>
      <c r="I262" t="s">
        <v>2833</v>
      </c>
      <c r="J262" t="s">
        <v>2834</v>
      </c>
      <c r="K262" t="s">
        <v>2835</v>
      </c>
      <c r="M262" t="s">
        <v>2836</v>
      </c>
      <c r="N262" t="s">
        <v>313</v>
      </c>
      <c r="O262" t="s">
        <v>5912</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hidden="1" x14ac:dyDescent="0.3">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hidden="1"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5897</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hidden="1" x14ac:dyDescent="0.3">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hidden="1" x14ac:dyDescent="0.3">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hidden="1"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hidden="1"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hidden="1"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5894</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hidden="1" x14ac:dyDescent="0.3">
      <c r="A270" t="s">
        <v>45</v>
      </c>
      <c r="B270">
        <v>490</v>
      </c>
      <c r="C270">
        <v>182</v>
      </c>
      <c r="D270">
        <v>2350</v>
      </c>
      <c r="E270" t="s">
        <v>313</v>
      </c>
      <c r="F270" t="s">
        <v>313</v>
      </c>
      <c r="G270" t="s">
        <v>3085</v>
      </c>
      <c r="H270">
        <v>23873456000161</v>
      </c>
      <c r="I270" t="s">
        <v>2628</v>
      </c>
      <c r="J270" t="s">
        <v>2629</v>
      </c>
      <c r="K270" t="s">
        <v>2630</v>
      </c>
      <c r="M270" t="s">
        <v>2631</v>
      </c>
      <c r="N270" t="s">
        <v>313</v>
      </c>
      <c r="O270" t="s">
        <v>5890</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hidden="1"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5926</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hidden="1"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hidden="1" x14ac:dyDescent="0.3">
      <c r="A273" t="s">
        <v>45</v>
      </c>
      <c r="B273">
        <v>498</v>
      </c>
      <c r="C273">
        <v>171</v>
      </c>
      <c r="D273">
        <v>2383</v>
      </c>
      <c r="E273" t="s">
        <v>313</v>
      </c>
      <c r="F273" t="s">
        <v>313</v>
      </c>
      <c r="G273" t="s">
        <v>2720</v>
      </c>
      <c r="H273">
        <v>39955762000187</v>
      </c>
      <c r="I273" t="s">
        <v>2539</v>
      </c>
      <c r="J273" t="s">
        <v>2721</v>
      </c>
      <c r="K273" t="s">
        <v>2722</v>
      </c>
      <c r="M273" t="s">
        <v>2542</v>
      </c>
      <c r="N273" t="s">
        <v>313</v>
      </c>
      <c r="O273" t="s">
        <v>5878</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hidden="1"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hidden="1" x14ac:dyDescent="0.3">
      <c r="A275" t="s">
        <v>45</v>
      </c>
      <c r="B275">
        <v>500</v>
      </c>
      <c r="C275">
        <v>96</v>
      </c>
      <c r="D275">
        <v>2391</v>
      </c>
      <c r="E275" t="s">
        <v>313</v>
      </c>
      <c r="F275" t="s">
        <v>313</v>
      </c>
      <c r="G275" t="s">
        <v>5938</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hidden="1"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hidden="1" x14ac:dyDescent="0.3">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6115</v>
      </c>
      <c r="AH277" t="s">
        <v>3100</v>
      </c>
      <c r="AI277" t="s">
        <v>3100</v>
      </c>
      <c r="AJ277" t="s">
        <v>313</v>
      </c>
      <c r="AK277" t="s">
        <v>313</v>
      </c>
      <c r="AL277" t="s">
        <v>313</v>
      </c>
      <c r="AM277" t="s">
        <v>313</v>
      </c>
      <c r="AN277" t="s">
        <v>313</v>
      </c>
      <c r="AO277" t="s">
        <v>313</v>
      </c>
      <c r="AP277" t="s">
        <v>313</v>
      </c>
      <c r="AQ277">
        <v>1</v>
      </c>
    </row>
    <row r="278" spans="1:43" hidden="1" x14ac:dyDescent="0.3">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hidden="1" x14ac:dyDescent="0.3">
      <c r="A279" t="s">
        <v>45</v>
      </c>
      <c r="B279">
        <v>512</v>
      </c>
      <c r="C279">
        <v>149</v>
      </c>
      <c r="D279">
        <v>2450</v>
      </c>
      <c r="E279" t="s">
        <v>313</v>
      </c>
      <c r="F279" t="s">
        <v>313</v>
      </c>
      <c r="G279" t="s">
        <v>5939</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hidden="1"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hidden="1"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5903</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hidden="1"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5877</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hidden="1"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hidden="1"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5892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hidden="1" x14ac:dyDescent="0.3">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hidden="1"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5912</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hidden="1"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5896</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hidden="1" x14ac:dyDescent="0.3">
      <c r="A288" t="s">
        <v>45</v>
      </c>
      <c r="B288">
        <v>527</v>
      </c>
      <c r="C288">
        <v>195</v>
      </c>
      <c r="D288">
        <v>2469</v>
      </c>
      <c r="E288" t="s">
        <v>313</v>
      </c>
      <c r="F288" t="s">
        <v>313</v>
      </c>
      <c r="G288" t="s">
        <v>5940</v>
      </c>
      <c r="H288">
        <v>49682710000138</v>
      </c>
      <c r="I288" t="s">
        <v>3118</v>
      </c>
      <c r="J288" t="s">
        <v>3119</v>
      </c>
      <c r="K288" t="s">
        <v>3120</v>
      </c>
      <c r="M288" t="s">
        <v>3121</v>
      </c>
      <c r="N288" t="s">
        <v>313</v>
      </c>
      <c r="O288" t="s">
        <v>5941</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hidden="1" x14ac:dyDescent="0.3">
      <c r="A289" t="s">
        <v>45</v>
      </c>
      <c r="B289">
        <v>528</v>
      </c>
      <c r="C289">
        <v>88</v>
      </c>
      <c r="D289">
        <v>2470</v>
      </c>
      <c r="E289" t="s">
        <v>313</v>
      </c>
      <c r="F289" t="s">
        <v>313</v>
      </c>
      <c r="G289" t="s">
        <v>5942</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hidden="1"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5874</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hidden="1" x14ac:dyDescent="0.3">
      <c r="A291" t="s">
        <v>45</v>
      </c>
      <c r="B291">
        <v>530</v>
      </c>
      <c r="C291">
        <v>154</v>
      </c>
      <c r="D291">
        <v>2472</v>
      </c>
      <c r="E291" t="s">
        <v>313</v>
      </c>
      <c r="F291" t="s">
        <v>313</v>
      </c>
      <c r="G291" t="s">
        <v>5943</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hidden="1" x14ac:dyDescent="0.3">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hidden="1"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5882</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hidden="1" x14ac:dyDescent="0.3">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hidden="1" x14ac:dyDescent="0.3">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hidden="1"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hidden="1"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5887</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hidden="1" x14ac:dyDescent="0.3">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hidden="1" x14ac:dyDescent="0.3">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hidden="1" x14ac:dyDescent="0.3">
      <c r="A300" t="s">
        <v>45</v>
      </c>
      <c r="B300">
        <v>548</v>
      </c>
      <c r="C300">
        <v>190</v>
      </c>
      <c r="D300">
        <v>2504</v>
      </c>
      <c r="E300" t="s">
        <v>313</v>
      </c>
      <c r="F300" t="s">
        <v>313</v>
      </c>
      <c r="G300" t="s">
        <v>3147</v>
      </c>
      <c r="H300">
        <v>18203215000175</v>
      </c>
      <c r="I300" t="s">
        <v>2745</v>
      </c>
      <c r="J300" t="s">
        <v>3264</v>
      </c>
      <c r="K300" t="s">
        <v>2747</v>
      </c>
      <c r="M300" t="s">
        <v>2748</v>
      </c>
      <c r="N300" t="s">
        <v>313</v>
      </c>
      <c r="O300" t="s">
        <v>5903</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hidden="1" x14ac:dyDescent="0.3">
      <c r="A301" t="s">
        <v>45</v>
      </c>
      <c r="B301">
        <v>549</v>
      </c>
      <c r="C301">
        <v>208</v>
      </c>
      <c r="D301">
        <v>2505</v>
      </c>
      <c r="E301" t="s">
        <v>313</v>
      </c>
      <c r="F301" t="s">
        <v>313</v>
      </c>
      <c r="G301" t="s">
        <v>3149</v>
      </c>
      <c r="H301">
        <v>42830750000130</v>
      </c>
      <c r="I301" t="s">
        <v>2961</v>
      </c>
      <c r="J301" t="s">
        <v>3150</v>
      </c>
      <c r="K301" t="s">
        <v>2963</v>
      </c>
      <c r="M301" t="s">
        <v>5000</v>
      </c>
      <c r="N301" t="s">
        <v>313</v>
      </c>
      <c r="O301" t="s">
        <v>5927</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hidden="1" x14ac:dyDescent="0.3">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hidden="1" x14ac:dyDescent="0.3">
      <c r="A303" t="s">
        <v>45</v>
      </c>
      <c r="B303">
        <v>554</v>
      </c>
      <c r="C303">
        <v>0</v>
      </c>
      <c r="D303">
        <v>2510</v>
      </c>
      <c r="E303" t="s">
        <v>313</v>
      </c>
      <c r="F303" t="s">
        <v>313</v>
      </c>
      <c r="G303" t="s">
        <v>5944</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hidden="1" x14ac:dyDescent="0.3">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hidden="1" x14ac:dyDescent="0.3">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hidden="1" x14ac:dyDescent="0.3">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hidden="1"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5893</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hidden="1"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5909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hidden="1" x14ac:dyDescent="0.3">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hidden="1" x14ac:dyDescent="0.3">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hidden="1" x14ac:dyDescent="0.3">
      <c r="A311" t="s">
        <v>45</v>
      </c>
      <c r="B311">
        <v>571</v>
      </c>
      <c r="C311">
        <v>194</v>
      </c>
      <c r="D311">
        <v>2546</v>
      </c>
      <c r="E311" t="s">
        <v>313</v>
      </c>
      <c r="F311" t="s">
        <v>313</v>
      </c>
      <c r="G311" t="s">
        <v>3167</v>
      </c>
      <c r="H311">
        <v>44580314000186</v>
      </c>
      <c r="I311" t="s">
        <v>3891</v>
      </c>
      <c r="J311" t="s">
        <v>4037</v>
      </c>
      <c r="K311" t="s">
        <v>2740</v>
      </c>
      <c r="M311" t="s">
        <v>3892</v>
      </c>
      <c r="N311" t="s">
        <v>313</v>
      </c>
      <c r="O311" t="s">
        <v>5902</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hidden="1" x14ac:dyDescent="0.3">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hidden="1" x14ac:dyDescent="0.3">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hidden="1" x14ac:dyDescent="0.3">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hidden="1" x14ac:dyDescent="0.3">
      <c r="A315" t="s">
        <v>45</v>
      </c>
      <c r="B315">
        <v>579</v>
      </c>
      <c r="C315">
        <v>208</v>
      </c>
      <c r="D315">
        <v>2552</v>
      </c>
      <c r="E315" t="s">
        <v>313</v>
      </c>
      <c r="F315" t="s">
        <v>313</v>
      </c>
      <c r="G315" t="s">
        <v>3171</v>
      </c>
      <c r="H315">
        <v>42830750000130</v>
      </c>
      <c r="I315" t="s">
        <v>2961</v>
      </c>
      <c r="J315" t="s">
        <v>3150</v>
      </c>
      <c r="K315" t="s">
        <v>2963</v>
      </c>
      <c r="M315" t="s">
        <v>5000</v>
      </c>
      <c r="N315" t="s">
        <v>313</v>
      </c>
      <c r="O315" t="s">
        <v>5927</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hidden="1"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5881</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hidden="1"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hidden="1"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5928</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hidden="1" x14ac:dyDescent="0.3">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hidden="1"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hidden="1" x14ac:dyDescent="0.3">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hidden="1"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5911</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hidden="1" x14ac:dyDescent="0.3">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hidden="1"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5904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hidden="1" x14ac:dyDescent="0.3">
      <c r="A325" t="s">
        <v>45</v>
      </c>
      <c r="B325">
        <v>595</v>
      </c>
      <c r="C325">
        <v>153</v>
      </c>
      <c r="D325">
        <v>2569</v>
      </c>
      <c r="E325" t="s">
        <v>313</v>
      </c>
      <c r="F325" t="s">
        <v>313</v>
      </c>
      <c r="G325" t="s">
        <v>3189</v>
      </c>
      <c r="I325" t="s">
        <v>2505</v>
      </c>
      <c r="J325" t="s">
        <v>5934</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hidden="1"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5903</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hidden="1"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5892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hidden="1"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hidden="1"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5905</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hidden="1"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5904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hidden="1"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5887</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hidden="1" x14ac:dyDescent="0.3">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hidden="1"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hidden="1"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hidden="1"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5945</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hidden="1" x14ac:dyDescent="0.3">
      <c r="A336" t="s">
        <v>45</v>
      </c>
      <c r="B336">
        <v>629</v>
      </c>
      <c r="C336">
        <v>184</v>
      </c>
      <c r="D336">
        <v>2624</v>
      </c>
      <c r="E336" t="s">
        <v>313</v>
      </c>
      <c r="F336" t="s">
        <v>313</v>
      </c>
      <c r="G336" t="s">
        <v>3212</v>
      </c>
      <c r="H336">
        <v>11861121000144</v>
      </c>
      <c r="I336" t="s">
        <v>2935</v>
      </c>
      <c r="J336" t="s">
        <v>2936</v>
      </c>
      <c r="K336" t="s">
        <v>2937</v>
      </c>
      <c r="M336" t="s">
        <v>2938</v>
      </c>
      <c r="N336" t="s">
        <v>313</v>
      </c>
      <c r="O336" t="s">
        <v>5924</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hidden="1"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hidden="1"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5915</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hidden="1" x14ac:dyDescent="0.3">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hidden="1"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hidden="1" x14ac:dyDescent="0.3">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hidden="1" x14ac:dyDescent="0.3">
      <c r="A342" t="s">
        <v>45</v>
      </c>
      <c r="B342">
        <v>636</v>
      </c>
      <c r="C342">
        <v>187</v>
      </c>
      <c r="D342">
        <v>2638</v>
      </c>
      <c r="E342" t="s">
        <v>313</v>
      </c>
      <c r="F342" t="s">
        <v>313</v>
      </c>
      <c r="G342" t="s">
        <v>3228</v>
      </c>
      <c r="H342">
        <v>17063632000105</v>
      </c>
      <c r="I342" t="s">
        <v>2688</v>
      </c>
      <c r="J342" t="s">
        <v>3229</v>
      </c>
      <c r="K342" t="s">
        <v>2690</v>
      </c>
      <c r="M342" t="s">
        <v>2691</v>
      </c>
      <c r="N342" t="s">
        <v>313</v>
      </c>
      <c r="O342" t="s">
        <v>5897</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hidden="1" x14ac:dyDescent="0.3">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hidden="1" x14ac:dyDescent="0.3">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hidden="1" x14ac:dyDescent="0.3">
      <c r="A345" t="s">
        <v>45</v>
      </c>
      <c r="B345">
        <v>647</v>
      </c>
      <c r="C345">
        <v>206</v>
      </c>
      <c r="D345">
        <v>2662</v>
      </c>
      <c r="E345" t="s">
        <v>313</v>
      </c>
      <c r="F345" t="s">
        <v>313</v>
      </c>
      <c r="G345" t="s">
        <v>3239</v>
      </c>
      <c r="H345">
        <v>37075503000136</v>
      </c>
      <c r="I345" t="s">
        <v>2883</v>
      </c>
      <c r="J345" t="s">
        <v>1008</v>
      </c>
      <c r="K345" t="s">
        <v>1009</v>
      </c>
      <c r="M345" t="s">
        <v>1010</v>
      </c>
      <c r="N345" t="s">
        <v>313</v>
      </c>
      <c r="O345" t="s">
        <v>5920</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hidden="1" x14ac:dyDescent="0.3">
      <c r="A346" t="s">
        <v>45</v>
      </c>
      <c r="B346">
        <v>648</v>
      </c>
      <c r="C346">
        <v>206</v>
      </c>
      <c r="D346">
        <v>2663</v>
      </c>
      <c r="E346" t="s">
        <v>313</v>
      </c>
      <c r="F346" t="s">
        <v>313</v>
      </c>
      <c r="G346" t="s">
        <v>3241</v>
      </c>
      <c r="H346">
        <v>37075503000136</v>
      </c>
      <c r="I346" t="s">
        <v>2883</v>
      </c>
      <c r="J346" t="s">
        <v>1008</v>
      </c>
      <c r="K346" t="s">
        <v>1009</v>
      </c>
      <c r="M346" t="s">
        <v>1010</v>
      </c>
      <c r="N346" t="s">
        <v>313</v>
      </c>
      <c r="O346" t="s">
        <v>5920</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hidden="1" x14ac:dyDescent="0.3">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hidden="1" x14ac:dyDescent="0.3">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hidden="1" x14ac:dyDescent="0.3">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hidden="1" x14ac:dyDescent="0.3">
      <c r="A350" t="s">
        <v>45</v>
      </c>
      <c r="B350">
        <v>652</v>
      </c>
      <c r="C350">
        <v>203</v>
      </c>
      <c r="D350">
        <v>2667</v>
      </c>
      <c r="E350" t="s">
        <v>313</v>
      </c>
      <c r="F350" t="s">
        <v>313</v>
      </c>
      <c r="G350" t="s">
        <v>3249</v>
      </c>
      <c r="H350">
        <v>11806036000183</v>
      </c>
      <c r="I350" t="s">
        <v>2847</v>
      </c>
      <c r="J350" t="s">
        <v>2071</v>
      </c>
      <c r="K350" t="s">
        <v>2848</v>
      </c>
      <c r="M350" t="s">
        <v>2849</v>
      </c>
      <c r="N350" t="s">
        <v>313</v>
      </c>
      <c r="O350" t="s">
        <v>5913</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hidden="1" x14ac:dyDescent="0.3">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2470</v>
      </c>
      <c r="V351" t="s">
        <v>313</v>
      </c>
      <c r="W351">
        <v>16200</v>
      </c>
      <c r="X351">
        <v>7128</v>
      </c>
      <c r="Y351" t="s">
        <v>313</v>
      </c>
      <c r="Z351">
        <v>211</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hidden="1" x14ac:dyDescent="0.3">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hidden="1" x14ac:dyDescent="0.3">
      <c r="A353" t="s">
        <v>45</v>
      </c>
      <c r="B353">
        <v>655</v>
      </c>
      <c r="C353">
        <v>107</v>
      </c>
      <c r="D353">
        <v>2671</v>
      </c>
      <c r="E353" t="s">
        <v>313</v>
      </c>
      <c r="F353" t="s">
        <v>313</v>
      </c>
      <c r="G353" t="s">
        <v>3257</v>
      </c>
      <c r="H353">
        <v>7527737000297</v>
      </c>
      <c r="I353" t="s">
        <v>2370</v>
      </c>
      <c r="J353" t="s">
        <v>5946</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hidden="1" x14ac:dyDescent="0.3">
      <c r="A354" t="s">
        <v>45</v>
      </c>
      <c r="B354">
        <v>658</v>
      </c>
      <c r="C354">
        <v>191</v>
      </c>
      <c r="D354">
        <v>2681</v>
      </c>
      <c r="E354" t="s">
        <v>313</v>
      </c>
      <c r="F354" t="s">
        <v>313</v>
      </c>
      <c r="G354" t="s">
        <v>3259</v>
      </c>
      <c r="H354">
        <v>18628799000120</v>
      </c>
      <c r="I354" t="s">
        <v>2789</v>
      </c>
      <c r="J354" t="s">
        <v>2790</v>
      </c>
      <c r="K354" t="s">
        <v>1737</v>
      </c>
      <c r="M354" t="s">
        <v>1738</v>
      </c>
      <c r="N354" t="s">
        <v>313</v>
      </c>
      <c r="O354" t="s">
        <v>5906</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hidden="1" x14ac:dyDescent="0.3">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5881</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hidden="1" x14ac:dyDescent="0.3">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hidden="1" x14ac:dyDescent="0.3">
      <c r="A357" t="s">
        <v>45</v>
      </c>
      <c r="B357">
        <v>663</v>
      </c>
      <c r="C357">
        <v>190</v>
      </c>
      <c r="D357">
        <v>2689</v>
      </c>
      <c r="E357" t="s">
        <v>313</v>
      </c>
      <c r="F357" t="s">
        <v>313</v>
      </c>
      <c r="G357" t="s">
        <v>3263</v>
      </c>
      <c r="H357">
        <v>18203215000175</v>
      </c>
      <c r="I357" t="s">
        <v>2745</v>
      </c>
      <c r="J357" t="s">
        <v>3264</v>
      </c>
      <c r="K357" t="s">
        <v>2747</v>
      </c>
      <c r="M357" t="s">
        <v>2748</v>
      </c>
      <c r="N357" t="s">
        <v>313</v>
      </c>
      <c r="O357" t="s">
        <v>5903</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hidden="1" x14ac:dyDescent="0.3">
      <c r="A358" t="s">
        <v>45</v>
      </c>
      <c r="B358">
        <v>664</v>
      </c>
      <c r="C358">
        <v>191</v>
      </c>
      <c r="D358">
        <v>2691</v>
      </c>
      <c r="E358" t="s">
        <v>313</v>
      </c>
      <c r="F358" t="s">
        <v>313</v>
      </c>
      <c r="G358" t="s">
        <v>3266</v>
      </c>
      <c r="H358">
        <v>18628799000120</v>
      </c>
      <c r="I358" t="s">
        <v>2789</v>
      </c>
      <c r="J358" t="s">
        <v>2790</v>
      </c>
      <c r="K358" t="s">
        <v>1737</v>
      </c>
      <c r="M358" t="s">
        <v>1738</v>
      </c>
      <c r="N358" t="s">
        <v>313</v>
      </c>
      <c r="O358" t="s">
        <v>5906</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hidden="1" x14ac:dyDescent="0.3">
      <c r="A359" t="s">
        <v>45</v>
      </c>
      <c r="B359">
        <v>668</v>
      </c>
      <c r="C359">
        <v>103</v>
      </c>
      <c r="D359">
        <v>2717</v>
      </c>
      <c r="E359" t="s">
        <v>313</v>
      </c>
      <c r="F359" t="s">
        <v>313</v>
      </c>
      <c r="G359" t="s">
        <v>3267</v>
      </c>
      <c r="H359">
        <v>12549273000179</v>
      </c>
      <c r="I359" t="s">
        <v>2359</v>
      </c>
      <c r="J359" t="s">
        <v>3126</v>
      </c>
      <c r="K359" t="s">
        <v>3268</v>
      </c>
      <c r="M359" t="s">
        <v>2362</v>
      </c>
      <c r="N359" t="s">
        <v>313</v>
      </c>
      <c r="O359" t="s">
        <v>5874</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hidden="1" x14ac:dyDescent="0.3">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hidden="1" x14ac:dyDescent="0.3">
      <c r="A361" t="s">
        <v>45</v>
      </c>
      <c r="B361">
        <v>671</v>
      </c>
      <c r="C361">
        <v>189</v>
      </c>
      <c r="D361">
        <v>2728</v>
      </c>
      <c r="E361" t="s">
        <v>313</v>
      </c>
      <c r="F361" t="s">
        <v>313</v>
      </c>
      <c r="G361" t="s">
        <v>3275</v>
      </c>
      <c r="H361">
        <v>10698565000148</v>
      </c>
      <c r="I361" t="s">
        <v>3205</v>
      </c>
      <c r="J361" t="s">
        <v>3206</v>
      </c>
      <c r="K361" t="s">
        <v>3207</v>
      </c>
      <c r="M361" t="s">
        <v>313</v>
      </c>
      <c r="N361" t="s">
        <v>313</v>
      </c>
      <c r="O361" t="s">
        <v>5945</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hidden="1" x14ac:dyDescent="0.3">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hidden="1" x14ac:dyDescent="0.3">
      <c r="A363" t="s">
        <v>45</v>
      </c>
      <c r="B363">
        <v>676</v>
      </c>
      <c r="C363">
        <v>208</v>
      </c>
      <c r="D363">
        <v>2746</v>
      </c>
      <c r="E363" t="s">
        <v>313</v>
      </c>
      <c r="F363" t="s">
        <v>313</v>
      </c>
      <c r="G363" t="s">
        <v>3278</v>
      </c>
      <c r="H363">
        <v>42830750000130</v>
      </c>
      <c r="I363" t="s">
        <v>2961</v>
      </c>
      <c r="J363" t="s">
        <v>1338</v>
      </c>
      <c r="K363" t="s">
        <v>2963</v>
      </c>
      <c r="M363" t="s">
        <v>5000</v>
      </c>
      <c r="N363" t="s">
        <v>313</v>
      </c>
      <c r="O363" t="s">
        <v>5927</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hidden="1" x14ac:dyDescent="0.3">
      <c r="A364" t="s">
        <v>45</v>
      </c>
      <c r="B364">
        <v>677</v>
      </c>
      <c r="C364">
        <v>182</v>
      </c>
      <c r="D364">
        <v>2752</v>
      </c>
      <c r="E364" t="s">
        <v>313</v>
      </c>
      <c r="F364" t="s">
        <v>313</v>
      </c>
      <c r="G364" t="s">
        <v>3279</v>
      </c>
      <c r="H364">
        <v>23873456000161</v>
      </c>
      <c r="I364" t="s">
        <v>2628</v>
      </c>
      <c r="J364" t="s">
        <v>2629</v>
      </c>
      <c r="K364" t="s">
        <v>2630</v>
      </c>
      <c r="M364" t="s">
        <v>2631</v>
      </c>
      <c r="N364" t="s">
        <v>313</v>
      </c>
      <c r="O364" t="s">
        <v>5890</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hidden="1" x14ac:dyDescent="0.3">
      <c r="A365" t="s">
        <v>45</v>
      </c>
      <c r="B365">
        <v>678</v>
      </c>
      <c r="C365">
        <v>182</v>
      </c>
      <c r="D365">
        <v>2753</v>
      </c>
      <c r="E365" t="s">
        <v>313</v>
      </c>
      <c r="F365" t="s">
        <v>313</v>
      </c>
      <c r="G365" t="s">
        <v>3280</v>
      </c>
      <c r="H365">
        <v>23873456000161</v>
      </c>
      <c r="I365" t="s">
        <v>2628</v>
      </c>
      <c r="J365" t="s">
        <v>2629</v>
      </c>
      <c r="K365" t="s">
        <v>2630</v>
      </c>
      <c r="M365" t="s">
        <v>2631</v>
      </c>
      <c r="N365" t="s">
        <v>313</v>
      </c>
      <c r="O365" t="s">
        <v>5890</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hidden="1" x14ac:dyDescent="0.3">
      <c r="A366" t="s">
        <v>45</v>
      </c>
      <c r="B366">
        <v>679</v>
      </c>
      <c r="C366">
        <v>182</v>
      </c>
      <c r="D366">
        <v>2754</v>
      </c>
      <c r="E366" t="s">
        <v>313</v>
      </c>
      <c r="F366" t="s">
        <v>313</v>
      </c>
      <c r="G366" t="s">
        <v>3282</v>
      </c>
      <c r="H366">
        <v>23873456000161</v>
      </c>
      <c r="I366" t="s">
        <v>2628</v>
      </c>
      <c r="J366" t="s">
        <v>2629</v>
      </c>
      <c r="K366" t="s">
        <v>2630</v>
      </c>
      <c r="M366" t="s">
        <v>2631</v>
      </c>
      <c r="N366" t="s">
        <v>313</v>
      </c>
      <c r="O366" t="s">
        <v>5890</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hidden="1" x14ac:dyDescent="0.3">
      <c r="A367" t="s">
        <v>45</v>
      </c>
      <c r="B367">
        <v>682</v>
      </c>
      <c r="C367">
        <v>206</v>
      </c>
      <c r="D367">
        <v>2758</v>
      </c>
      <c r="E367" t="s">
        <v>313</v>
      </c>
      <c r="F367" t="s">
        <v>313</v>
      </c>
      <c r="G367" t="s">
        <v>3283</v>
      </c>
      <c r="H367">
        <v>37075503000136</v>
      </c>
      <c r="I367" t="s">
        <v>2883</v>
      </c>
      <c r="J367" t="s">
        <v>1008</v>
      </c>
      <c r="K367" t="s">
        <v>1009</v>
      </c>
      <c r="M367" t="s">
        <v>1010</v>
      </c>
      <c r="N367" t="s">
        <v>313</v>
      </c>
      <c r="O367" t="s">
        <v>5920</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hidden="1" x14ac:dyDescent="0.3">
      <c r="A368" t="s">
        <v>45</v>
      </c>
      <c r="B368">
        <v>683</v>
      </c>
      <c r="C368">
        <v>186</v>
      </c>
      <c r="D368">
        <v>2759</v>
      </c>
      <c r="E368" t="s">
        <v>313</v>
      </c>
      <c r="F368" t="s">
        <v>313</v>
      </c>
      <c r="G368" t="s">
        <v>3285</v>
      </c>
      <c r="H368">
        <v>10899939000193</v>
      </c>
      <c r="I368" t="s">
        <v>2680</v>
      </c>
      <c r="J368" t="s">
        <v>2681</v>
      </c>
      <c r="K368" t="s">
        <v>2682</v>
      </c>
      <c r="M368" t="s">
        <v>2683</v>
      </c>
      <c r="N368" t="s">
        <v>313</v>
      </c>
      <c r="O368" t="s">
        <v>5896</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hidden="1" x14ac:dyDescent="0.3">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hidden="1" x14ac:dyDescent="0.3">
      <c r="A370" t="s">
        <v>45</v>
      </c>
      <c r="B370">
        <v>688</v>
      </c>
      <c r="C370">
        <v>170</v>
      </c>
      <c r="D370">
        <v>2818</v>
      </c>
      <c r="E370" t="s">
        <v>313</v>
      </c>
      <c r="F370" t="s">
        <v>313</v>
      </c>
      <c r="G370" t="s">
        <v>2880</v>
      </c>
      <c r="H370">
        <v>4150555001304</v>
      </c>
      <c r="I370" t="s">
        <v>2532</v>
      </c>
      <c r="J370" t="s">
        <v>2533</v>
      </c>
      <c r="K370" t="s">
        <v>2624</v>
      </c>
      <c r="M370" t="s">
        <v>2535</v>
      </c>
      <c r="N370" t="s">
        <v>313</v>
      </c>
      <c r="O370" t="s">
        <v>5877</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hidden="1" x14ac:dyDescent="0.3">
      <c r="A371" t="s">
        <v>45</v>
      </c>
      <c r="B371">
        <v>689</v>
      </c>
      <c r="C371">
        <v>0</v>
      </c>
      <c r="D371">
        <v>2851</v>
      </c>
      <c r="E371" t="s">
        <v>313</v>
      </c>
      <c r="F371" t="s">
        <v>313</v>
      </c>
      <c r="G371" t="s">
        <v>3287</v>
      </c>
      <c r="I371" t="s">
        <v>313</v>
      </c>
      <c r="J371" t="s">
        <v>5947</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hidden="1" x14ac:dyDescent="0.3">
      <c r="A372" t="s">
        <v>45</v>
      </c>
      <c r="B372">
        <v>691</v>
      </c>
      <c r="C372">
        <v>197</v>
      </c>
      <c r="D372">
        <v>2873</v>
      </c>
      <c r="E372" t="s">
        <v>313</v>
      </c>
      <c r="F372" t="s">
        <v>313</v>
      </c>
      <c r="G372" t="s">
        <v>3291</v>
      </c>
      <c r="H372">
        <v>8616236000169</v>
      </c>
      <c r="I372" t="s">
        <v>2781</v>
      </c>
      <c r="J372" t="s">
        <v>2681</v>
      </c>
      <c r="K372" t="s">
        <v>2782</v>
      </c>
      <c r="M372" t="s">
        <v>2783</v>
      </c>
      <c r="N372" t="s">
        <v>313</v>
      </c>
      <c r="O372" t="s">
        <v>5905</v>
      </c>
      <c r="P372" t="s">
        <v>2742</v>
      </c>
      <c r="Q372" t="s">
        <v>330</v>
      </c>
      <c r="R372" t="s">
        <v>313</v>
      </c>
      <c r="S372" t="s">
        <v>955</v>
      </c>
      <c r="T372" t="s">
        <v>2461</v>
      </c>
      <c r="U372" t="s">
        <v>2470</v>
      </c>
      <c r="V372" t="s">
        <v>313</v>
      </c>
      <c r="W372">
        <v>3360</v>
      </c>
      <c r="X372">
        <v>19642</v>
      </c>
      <c r="Y372" t="s">
        <v>313</v>
      </c>
      <c r="Z372">
        <v>176</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hidden="1" x14ac:dyDescent="0.3">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hidden="1" x14ac:dyDescent="0.3">
      <c r="A374" t="s">
        <v>45</v>
      </c>
      <c r="B374">
        <v>699</v>
      </c>
      <c r="C374">
        <v>172</v>
      </c>
      <c r="D374">
        <v>2889</v>
      </c>
      <c r="E374" t="s">
        <v>313</v>
      </c>
      <c r="F374" t="s">
        <v>313</v>
      </c>
      <c r="G374" t="s">
        <v>2555</v>
      </c>
      <c r="H374">
        <v>33561753000125</v>
      </c>
      <c r="I374" t="s">
        <v>2556</v>
      </c>
      <c r="J374" t="s">
        <v>3235</v>
      </c>
      <c r="K374" t="s">
        <v>2557</v>
      </c>
      <c r="M374" t="s">
        <v>2558</v>
      </c>
      <c r="N374" t="s">
        <v>313</v>
      </c>
      <c r="O374" t="s">
        <v>5880</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hidden="1" x14ac:dyDescent="0.3">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hidden="1" x14ac:dyDescent="0.3">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hidden="1" x14ac:dyDescent="0.3">
      <c r="A377" t="s">
        <v>45</v>
      </c>
      <c r="B377">
        <v>713</v>
      </c>
      <c r="C377">
        <v>208</v>
      </c>
      <c r="D377">
        <v>2905</v>
      </c>
      <c r="E377" t="s">
        <v>313</v>
      </c>
      <c r="F377" t="s">
        <v>313</v>
      </c>
      <c r="G377" t="s">
        <v>2960</v>
      </c>
      <c r="H377">
        <v>42830750000130</v>
      </c>
      <c r="I377" t="s">
        <v>2961</v>
      </c>
      <c r="J377" t="s">
        <v>3150</v>
      </c>
      <c r="K377" t="s">
        <v>2963</v>
      </c>
      <c r="M377" t="s">
        <v>5000</v>
      </c>
      <c r="N377" t="s">
        <v>313</v>
      </c>
      <c r="O377" t="s">
        <v>5927</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hidden="1" x14ac:dyDescent="0.3">
      <c r="A378" t="s">
        <v>45</v>
      </c>
      <c r="B378">
        <v>715</v>
      </c>
      <c r="C378">
        <v>191</v>
      </c>
      <c r="D378">
        <v>2911</v>
      </c>
      <c r="E378" t="s">
        <v>313</v>
      </c>
      <c r="F378" t="s">
        <v>313</v>
      </c>
      <c r="G378" t="s">
        <v>3299</v>
      </c>
      <c r="H378">
        <v>18628799000120</v>
      </c>
      <c r="I378" t="s">
        <v>2789</v>
      </c>
      <c r="J378" t="s">
        <v>2790</v>
      </c>
      <c r="K378" t="s">
        <v>1737</v>
      </c>
      <c r="M378" t="s">
        <v>1738</v>
      </c>
      <c r="N378" t="s">
        <v>313</v>
      </c>
      <c r="O378" t="s">
        <v>5906</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hidden="1" x14ac:dyDescent="0.3">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hidden="1" x14ac:dyDescent="0.3">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169</v>
      </c>
      <c r="AA380" s="32">
        <v>45993</v>
      </c>
      <c r="AB380" s="62">
        <v>0.49560185185185185</v>
      </c>
      <c r="AC380" t="s">
        <v>322</v>
      </c>
      <c r="AD380" s="32"/>
      <c r="AE380" s="62"/>
      <c r="AF380" t="s">
        <v>313</v>
      </c>
      <c r="AH380" t="s">
        <v>6004</v>
      </c>
      <c r="AI380" t="s">
        <v>6103</v>
      </c>
      <c r="AJ380" t="s">
        <v>313</v>
      </c>
      <c r="AK380" t="s">
        <v>6004</v>
      </c>
      <c r="AL380" t="s">
        <v>3882</v>
      </c>
      <c r="AM380" t="s">
        <v>313</v>
      </c>
      <c r="AN380" t="s">
        <v>313</v>
      </c>
      <c r="AO380" t="s">
        <v>313</v>
      </c>
      <c r="AP380" t="s">
        <v>313</v>
      </c>
      <c r="AQ380">
        <v>1</v>
      </c>
    </row>
    <row r="381" spans="1:43" hidden="1" x14ac:dyDescent="0.3">
      <c r="A381" t="s">
        <v>45</v>
      </c>
      <c r="B381">
        <v>721</v>
      </c>
      <c r="C381">
        <v>190</v>
      </c>
      <c r="D381">
        <v>2957</v>
      </c>
      <c r="E381" t="s">
        <v>313</v>
      </c>
      <c r="F381" t="s">
        <v>313</v>
      </c>
      <c r="G381" t="s">
        <v>3303</v>
      </c>
      <c r="H381">
        <v>18203215000175</v>
      </c>
      <c r="I381" t="s">
        <v>2745</v>
      </c>
      <c r="J381" t="s">
        <v>3264</v>
      </c>
      <c r="K381" t="s">
        <v>2747</v>
      </c>
      <c r="M381" t="s">
        <v>2748</v>
      </c>
      <c r="N381" t="s">
        <v>313</v>
      </c>
      <c r="O381" t="s">
        <v>5903</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hidden="1" x14ac:dyDescent="0.3">
      <c r="A382" t="s">
        <v>45</v>
      </c>
      <c r="B382">
        <v>722</v>
      </c>
      <c r="C382">
        <v>195</v>
      </c>
      <c r="D382">
        <v>2964</v>
      </c>
      <c r="E382" t="s">
        <v>313</v>
      </c>
      <c r="F382" t="s">
        <v>313</v>
      </c>
      <c r="G382" t="s">
        <v>3304</v>
      </c>
      <c r="H382">
        <v>49682710000138</v>
      </c>
      <c r="I382" t="s">
        <v>3118</v>
      </c>
      <c r="J382" t="s">
        <v>3119</v>
      </c>
      <c r="K382" t="s">
        <v>3120</v>
      </c>
      <c r="M382" t="s">
        <v>3121</v>
      </c>
      <c r="N382" t="s">
        <v>313</v>
      </c>
      <c r="O382" t="s">
        <v>5941</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hidden="1" x14ac:dyDescent="0.3">
      <c r="A383" t="s">
        <v>45</v>
      </c>
      <c r="B383">
        <v>723</v>
      </c>
      <c r="C383">
        <v>197</v>
      </c>
      <c r="D383">
        <v>2965</v>
      </c>
      <c r="E383" t="s">
        <v>313</v>
      </c>
      <c r="F383" t="s">
        <v>313</v>
      </c>
      <c r="G383" t="s">
        <v>3305</v>
      </c>
      <c r="H383">
        <v>8616236000169</v>
      </c>
      <c r="I383" t="s">
        <v>2781</v>
      </c>
      <c r="J383" t="s">
        <v>2681</v>
      </c>
      <c r="K383" t="s">
        <v>2782</v>
      </c>
      <c r="M383" t="s">
        <v>2783</v>
      </c>
      <c r="N383" t="s">
        <v>313</v>
      </c>
      <c r="O383" t="s">
        <v>5905</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hidden="1" x14ac:dyDescent="0.3">
      <c r="A384" t="s">
        <v>45</v>
      </c>
      <c r="B384">
        <v>724</v>
      </c>
      <c r="C384">
        <v>180</v>
      </c>
      <c r="D384">
        <v>2968</v>
      </c>
      <c r="E384" t="s">
        <v>313</v>
      </c>
      <c r="F384" t="s">
        <v>313</v>
      </c>
      <c r="G384" t="s">
        <v>3306</v>
      </c>
      <c r="H384">
        <v>7287290000226</v>
      </c>
      <c r="I384" t="s">
        <v>2616</v>
      </c>
      <c r="J384" t="s">
        <v>2980</v>
      </c>
      <c r="K384" t="s">
        <v>2618</v>
      </c>
      <c r="M384" t="s">
        <v>2619</v>
      </c>
      <c r="N384" t="s">
        <v>313</v>
      </c>
      <c r="O384" t="s">
        <v>5888</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hidden="1" x14ac:dyDescent="0.3">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hidden="1" x14ac:dyDescent="0.3">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hidden="1" x14ac:dyDescent="0.3">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hidden="1" x14ac:dyDescent="0.3">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hidden="1" x14ac:dyDescent="0.3">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hidden="1" x14ac:dyDescent="0.3">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hidden="1" x14ac:dyDescent="0.3">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hidden="1" x14ac:dyDescent="0.3">
      <c r="A392" t="s">
        <v>45</v>
      </c>
      <c r="B392">
        <v>755</v>
      </c>
      <c r="C392">
        <v>194</v>
      </c>
      <c r="D392">
        <v>3043</v>
      </c>
      <c r="E392" t="s">
        <v>313</v>
      </c>
      <c r="F392" t="s">
        <v>313</v>
      </c>
      <c r="G392" t="s">
        <v>3910</v>
      </c>
      <c r="H392">
        <v>44580314000186</v>
      </c>
      <c r="I392" t="s">
        <v>3891</v>
      </c>
      <c r="J392" t="s">
        <v>2681</v>
      </c>
      <c r="K392" t="s">
        <v>2740</v>
      </c>
      <c r="M392" t="s">
        <v>3892</v>
      </c>
      <c r="N392" t="s">
        <v>313</v>
      </c>
      <c r="O392" t="s">
        <v>5902</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hidden="1" x14ac:dyDescent="0.3">
      <c r="A393" t="s">
        <v>45</v>
      </c>
      <c r="B393">
        <v>756</v>
      </c>
      <c r="C393">
        <v>194</v>
      </c>
      <c r="D393">
        <v>3044</v>
      </c>
      <c r="E393" t="s">
        <v>313</v>
      </c>
      <c r="F393" t="s">
        <v>313</v>
      </c>
      <c r="G393" t="s">
        <v>2926</v>
      </c>
      <c r="H393">
        <v>44580314000186</v>
      </c>
      <c r="I393" t="s">
        <v>3891</v>
      </c>
      <c r="J393" t="s">
        <v>2681</v>
      </c>
      <c r="K393" t="s">
        <v>2740</v>
      </c>
      <c r="M393" t="s">
        <v>3892</v>
      </c>
      <c r="N393" t="s">
        <v>313</v>
      </c>
      <c r="O393" t="s">
        <v>5902</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hidden="1" x14ac:dyDescent="0.3">
      <c r="A394" t="s">
        <v>45</v>
      </c>
      <c r="B394">
        <v>791</v>
      </c>
      <c r="C394">
        <v>182</v>
      </c>
      <c r="D394">
        <v>3085</v>
      </c>
      <c r="E394" t="s">
        <v>4418</v>
      </c>
      <c r="F394" t="s">
        <v>313</v>
      </c>
      <c r="G394" t="s">
        <v>4419</v>
      </c>
      <c r="H394">
        <v>23873456000161</v>
      </c>
      <c r="I394" t="s">
        <v>2628</v>
      </c>
      <c r="J394" t="s">
        <v>468</v>
      </c>
      <c r="K394" t="s">
        <v>2630</v>
      </c>
      <c r="M394" t="s">
        <v>2631</v>
      </c>
      <c r="N394" t="s">
        <v>313</v>
      </c>
      <c r="O394" t="s">
        <v>5890</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hidden="1" x14ac:dyDescent="0.3">
      <c r="A395" t="s">
        <v>45</v>
      </c>
      <c r="B395">
        <v>797</v>
      </c>
      <c r="C395">
        <v>103</v>
      </c>
      <c r="D395">
        <v>3089</v>
      </c>
      <c r="E395" t="s">
        <v>4420</v>
      </c>
      <c r="F395" t="s">
        <v>313</v>
      </c>
      <c r="G395" t="s">
        <v>4421</v>
      </c>
      <c r="H395">
        <v>12549273000179</v>
      </c>
      <c r="I395" t="s">
        <v>2359</v>
      </c>
      <c r="J395" t="s">
        <v>3926</v>
      </c>
      <c r="K395" t="s">
        <v>313</v>
      </c>
      <c r="M395" t="s">
        <v>2362</v>
      </c>
      <c r="N395" t="s">
        <v>313</v>
      </c>
      <c r="O395" t="s">
        <v>5874</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hidden="1" x14ac:dyDescent="0.3">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hidden="1" x14ac:dyDescent="0.3">
      <c r="A397" t="s">
        <v>45</v>
      </c>
      <c r="B397">
        <v>801</v>
      </c>
      <c r="C397">
        <v>211</v>
      </c>
      <c r="D397">
        <v>3097</v>
      </c>
      <c r="E397" t="s">
        <v>3929</v>
      </c>
      <c r="F397" t="s">
        <v>313</v>
      </c>
      <c r="G397" t="s">
        <v>3930</v>
      </c>
      <c r="H397">
        <v>5691820000190</v>
      </c>
      <c r="I397" t="s">
        <v>2970</v>
      </c>
      <c r="J397" t="s">
        <v>2485</v>
      </c>
      <c r="K397" t="s">
        <v>2971</v>
      </c>
      <c r="M397" t="s">
        <v>2972</v>
      </c>
      <c r="N397" t="s">
        <v>313</v>
      </c>
      <c r="O397" t="s">
        <v>5928</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hidden="1" x14ac:dyDescent="0.3">
      <c r="A398" t="s">
        <v>45</v>
      </c>
      <c r="B398">
        <v>802</v>
      </c>
      <c r="C398">
        <v>208</v>
      </c>
      <c r="D398">
        <v>3098</v>
      </c>
      <c r="E398" t="s">
        <v>313</v>
      </c>
      <c r="F398" t="s">
        <v>313</v>
      </c>
      <c r="G398" t="s">
        <v>3932</v>
      </c>
      <c r="H398">
        <v>42830750000130</v>
      </c>
      <c r="I398" t="s">
        <v>2961</v>
      </c>
      <c r="J398" t="s">
        <v>1338</v>
      </c>
      <c r="K398" t="s">
        <v>2963</v>
      </c>
      <c r="M398" t="s">
        <v>5000</v>
      </c>
      <c r="N398" t="s">
        <v>313</v>
      </c>
      <c r="O398" t="s">
        <v>5927</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hidden="1" x14ac:dyDescent="0.3">
      <c r="A399" t="s">
        <v>45</v>
      </c>
      <c r="B399">
        <v>806</v>
      </c>
      <c r="C399">
        <v>185</v>
      </c>
      <c r="D399">
        <v>3100</v>
      </c>
      <c r="E399" t="s">
        <v>313</v>
      </c>
      <c r="F399" t="s">
        <v>313</v>
      </c>
      <c r="G399" t="s">
        <v>3933</v>
      </c>
      <c r="H399">
        <v>51496785000176</v>
      </c>
      <c r="I399" t="s">
        <v>2654</v>
      </c>
      <c r="J399" t="s">
        <v>2655</v>
      </c>
      <c r="K399" t="s">
        <v>2656</v>
      </c>
      <c r="M399" t="s">
        <v>2657</v>
      </c>
      <c r="N399" t="s">
        <v>313</v>
      </c>
      <c r="O399" t="s">
        <v>5893</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hidden="1" x14ac:dyDescent="0.3">
      <c r="A400" t="s">
        <v>45</v>
      </c>
      <c r="B400">
        <v>807</v>
      </c>
      <c r="C400">
        <v>0</v>
      </c>
      <c r="D400">
        <v>3104</v>
      </c>
      <c r="E400" t="s">
        <v>6380</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121</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hidden="1" x14ac:dyDescent="0.3">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121</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hidden="1" x14ac:dyDescent="0.3">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121</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hidden="1" x14ac:dyDescent="0.3">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121</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hidden="1" x14ac:dyDescent="0.3">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121</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hidden="1" x14ac:dyDescent="0.3">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121</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hidden="1" x14ac:dyDescent="0.3">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121</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hidden="1" x14ac:dyDescent="0.3">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121</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hidden="1" x14ac:dyDescent="0.3">
      <c r="A408" t="s">
        <v>45</v>
      </c>
      <c r="B408">
        <v>815</v>
      </c>
      <c r="C408">
        <v>191</v>
      </c>
      <c r="D408">
        <v>3115</v>
      </c>
      <c r="E408" t="s">
        <v>4429</v>
      </c>
      <c r="F408" t="s">
        <v>313</v>
      </c>
      <c r="G408" t="s">
        <v>3299</v>
      </c>
      <c r="H408">
        <v>18628799000120</v>
      </c>
      <c r="I408" t="s">
        <v>2789</v>
      </c>
      <c r="J408" t="s">
        <v>3973</v>
      </c>
      <c r="K408" t="s">
        <v>1737</v>
      </c>
      <c r="M408" t="s">
        <v>1738</v>
      </c>
      <c r="N408" t="s">
        <v>313</v>
      </c>
      <c r="O408" t="s">
        <v>5906</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hidden="1" x14ac:dyDescent="0.3">
      <c r="A409" t="s">
        <v>45</v>
      </c>
      <c r="B409">
        <v>816</v>
      </c>
      <c r="C409">
        <v>184</v>
      </c>
      <c r="D409">
        <v>3116</v>
      </c>
      <c r="E409" t="s">
        <v>4956</v>
      </c>
      <c r="F409" t="s">
        <v>313</v>
      </c>
      <c r="G409" t="s">
        <v>3977</v>
      </c>
      <c r="H409">
        <v>11861121000144</v>
      </c>
      <c r="I409" t="s">
        <v>2935</v>
      </c>
      <c r="J409" t="s">
        <v>938</v>
      </c>
      <c r="K409" t="s">
        <v>2937</v>
      </c>
      <c r="M409" t="s">
        <v>2938</v>
      </c>
      <c r="N409" t="s">
        <v>313</v>
      </c>
      <c r="O409" t="s">
        <v>5924</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5950</v>
      </c>
      <c r="AL409" t="s">
        <v>3883</v>
      </c>
      <c r="AM409" t="s">
        <v>313</v>
      </c>
      <c r="AN409" t="s">
        <v>313</v>
      </c>
      <c r="AO409" t="s">
        <v>313</v>
      </c>
      <c r="AP409" t="s">
        <v>3726</v>
      </c>
      <c r="AQ409">
        <v>1</v>
      </c>
    </row>
    <row r="410" spans="1:43" hidden="1" x14ac:dyDescent="0.3">
      <c r="A410" t="s">
        <v>45</v>
      </c>
      <c r="B410">
        <v>817</v>
      </c>
      <c r="C410">
        <v>208</v>
      </c>
      <c r="D410">
        <v>3117</v>
      </c>
      <c r="E410" t="s">
        <v>313</v>
      </c>
      <c r="F410" t="s">
        <v>313</v>
      </c>
      <c r="G410" t="s">
        <v>3978</v>
      </c>
      <c r="H410">
        <v>42830750000130</v>
      </c>
      <c r="I410" t="s">
        <v>2961</v>
      </c>
      <c r="J410" t="s">
        <v>3150</v>
      </c>
      <c r="K410" t="s">
        <v>2963</v>
      </c>
      <c r="M410" t="s">
        <v>5000</v>
      </c>
      <c r="N410" t="s">
        <v>313</v>
      </c>
      <c r="O410" t="s">
        <v>5927</v>
      </c>
      <c r="P410" t="s">
        <v>631</v>
      </c>
      <c r="Q410" t="s">
        <v>330</v>
      </c>
      <c r="R410" t="s">
        <v>313</v>
      </c>
      <c r="S410" t="s">
        <v>1251</v>
      </c>
      <c r="T410" t="s">
        <v>2461</v>
      </c>
      <c r="U410" t="s">
        <v>2661</v>
      </c>
      <c r="V410" t="s">
        <v>313</v>
      </c>
      <c r="Y410" t="s">
        <v>313</v>
      </c>
      <c r="Z410">
        <v>121</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hidden="1" x14ac:dyDescent="0.3">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6004</v>
      </c>
      <c r="AL411" t="s">
        <v>3881</v>
      </c>
      <c r="AM411" t="s">
        <v>313</v>
      </c>
      <c r="AN411" t="s">
        <v>313</v>
      </c>
      <c r="AO411" t="s">
        <v>313</v>
      </c>
      <c r="AP411" t="s">
        <v>313</v>
      </c>
      <c r="AQ411">
        <v>1</v>
      </c>
    </row>
    <row r="412" spans="1:43" hidden="1" x14ac:dyDescent="0.3">
      <c r="A412" t="s">
        <v>45</v>
      </c>
      <c r="B412">
        <v>824</v>
      </c>
      <c r="C412">
        <v>153</v>
      </c>
      <c r="D412">
        <v>3124</v>
      </c>
      <c r="E412" t="s">
        <v>313</v>
      </c>
      <c r="F412" t="s">
        <v>313</v>
      </c>
      <c r="G412" t="s">
        <v>3982</v>
      </c>
      <c r="I412" t="s">
        <v>2505</v>
      </c>
      <c r="J412" t="s">
        <v>5934</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hidden="1" x14ac:dyDescent="0.3">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120</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hidden="1" x14ac:dyDescent="0.3">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120</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hidden="1" x14ac:dyDescent="0.3">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120</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hidden="1" x14ac:dyDescent="0.3">
      <c r="A416" t="s">
        <v>45</v>
      </c>
      <c r="B416">
        <v>828</v>
      </c>
      <c r="C416">
        <v>0</v>
      </c>
      <c r="D416">
        <v>3128</v>
      </c>
      <c r="E416" t="s">
        <v>6381</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120</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hidden="1" x14ac:dyDescent="0.3">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120</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hidden="1" x14ac:dyDescent="0.3">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120</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hidden="1" x14ac:dyDescent="0.3">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120</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hidden="1" x14ac:dyDescent="0.3">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120</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hidden="1" x14ac:dyDescent="0.3">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120</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hidden="1" x14ac:dyDescent="0.3">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120</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hidden="1" x14ac:dyDescent="0.3">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120</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hidden="1" x14ac:dyDescent="0.3">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120</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hidden="1" x14ac:dyDescent="0.3">
      <c r="A425" t="s">
        <v>20</v>
      </c>
      <c r="B425">
        <v>837</v>
      </c>
      <c r="C425">
        <v>0</v>
      </c>
      <c r="D425">
        <v>3138</v>
      </c>
      <c r="E425" t="s">
        <v>6382</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120</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hidden="1" x14ac:dyDescent="0.3">
      <c r="A426" t="s">
        <v>20</v>
      </c>
      <c r="B426">
        <v>838</v>
      </c>
      <c r="C426">
        <v>0</v>
      </c>
      <c r="D426">
        <v>3139</v>
      </c>
      <c r="E426" t="s">
        <v>6383</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120</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hidden="1" x14ac:dyDescent="0.3">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120</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hidden="1" x14ac:dyDescent="0.3">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120</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hidden="1" x14ac:dyDescent="0.3">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120</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hidden="1" x14ac:dyDescent="0.3">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120</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hidden="1" x14ac:dyDescent="0.3">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120</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hidden="1" x14ac:dyDescent="0.3">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120</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hidden="1" x14ac:dyDescent="0.3">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120</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hidden="1" x14ac:dyDescent="0.3">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119</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hidden="1" x14ac:dyDescent="0.3">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118</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hidden="1" x14ac:dyDescent="0.3">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118</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hidden="1" x14ac:dyDescent="0.3">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118</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hidden="1" x14ac:dyDescent="0.3">
      <c r="A438" t="s">
        <v>45</v>
      </c>
      <c r="B438">
        <v>858</v>
      </c>
      <c r="C438">
        <v>0</v>
      </c>
      <c r="D438">
        <v>3162</v>
      </c>
      <c r="E438" t="s">
        <v>5948</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118</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hidden="1" x14ac:dyDescent="0.3">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118</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hidden="1" x14ac:dyDescent="0.3">
      <c r="A440" t="s">
        <v>45</v>
      </c>
      <c r="B440">
        <v>863</v>
      </c>
      <c r="C440">
        <v>203</v>
      </c>
      <c r="D440">
        <v>3168</v>
      </c>
      <c r="E440" t="s">
        <v>5949</v>
      </c>
      <c r="F440" t="s">
        <v>313</v>
      </c>
      <c r="G440" t="s">
        <v>4128</v>
      </c>
      <c r="H440">
        <v>11806036000183</v>
      </c>
      <c r="I440" t="s">
        <v>2847</v>
      </c>
      <c r="J440" t="s">
        <v>2071</v>
      </c>
      <c r="K440" t="s">
        <v>2848</v>
      </c>
      <c r="M440" t="s">
        <v>2849</v>
      </c>
      <c r="N440" t="s">
        <v>313</v>
      </c>
      <c r="O440" t="s">
        <v>5913</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hidden="1" x14ac:dyDescent="0.3">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hidden="1" x14ac:dyDescent="0.3">
      <c r="A442" t="s">
        <v>45</v>
      </c>
      <c r="B442">
        <v>878</v>
      </c>
      <c r="C442">
        <v>206</v>
      </c>
      <c r="D442">
        <v>3189</v>
      </c>
      <c r="E442" t="s">
        <v>313</v>
      </c>
      <c r="F442" t="s">
        <v>313</v>
      </c>
      <c r="G442" t="s">
        <v>4135</v>
      </c>
      <c r="H442">
        <v>37075503000136</v>
      </c>
      <c r="I442" t="s">
        <v>2883</v>
      </c>
      <c r="J442" t="s">
        <v>1008</v>
      </c>
      <c r="K442" t="s">
        <v>1009</v>
      </c>
      <c r="M442" t="s">
        <v>1010</v>
      </c>
      <c r="N442" t="s">
        <v>313</v>
      </c>
      <c r="O442" t="s">
        <v>5920</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hidden="1" x14ac:dyDescent="0.3">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6004</v>
      </c>
      <c r="AL443" t="s">
        <v>3881</v>
      </c>
      <c r="AM443" t="s">
        <v>313</v>
      </c>
      <c r="AN443" t="s">
        <v>313</v>
      </c>
      <c r="AO443" t="s">
        <v>313</v>
      </c>
      <c r="AP443" t="s">
        <v>313</v>
      </c>
      <c r="AQ443">
        <v>1</v>
      </c>
    </row>
    <row r="444" spans="1:43" hidden="1" x14ac:dyDescent="0.3">
      <c r="A444" t="s">
        <v>45</v>
      </c>
      <c r="B444">
        <v>881</v>
      </c>
      <c r="C444">
        <v>0</v>
      </c>
      <c r="D444">
        <v>3195</v>
      </c>
      <c r="E444" t="s">
        <v>6384</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6004</v>
      </c>
      <c r="AL444" t="s">
        <v>3883</v>
      </c>
      <c r="AM444" t="s">
        <v>313</v>
      </c>
      <c r="AN444" t="s">
        <v>313</v>
      </c>
      <c r="AO444" t="s">
        <v>313</v>
      </c>
      <c r="AP444" t="s">
        <v>35</v>
      </c>
      <c r="AQ444">
        <v>1</v>
      </c>
    </row>
    <row r="445" spans="1:43" hidden="1" x14ac:dyDescent="0.3">
      <c r="A445" t="s">
        <v>45</v>
      </c>
      <c r="B445">
        <v>896</v>
      </c>
      <c r="C445">
        <v>181</v>
      </c>
      <c r="D445">
        <v>3212</v>
      </c>
      <c r="E445" t="s">
        <v>4459</v>
      </c>
      <c r="F445" t="s">
        <v>313</v>
      </c>
      <c r="G445" t="s">
        <v>4460</v>
      </c>
      <c r="H445">
        <v>43204189000147</v>
      </c>
      <c r="I445" t="s">
        <v>2667</v>
      </c>
      <c r="J445" t="s">
        <v>530</v>
      </c>
      <c r="K445" t="s">
        <v>2668</v>
      </c>
      <c r="M445" t="s">
        <v>2669</v>
      </c>
      <c r="N445" t="s">
        <v>313</v>
      </c>
      <c r="O445" t="s">
        <v>5894</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hidden="1" x14ac:dyDescent="0.3">
      <c r="A446" t="s">
        <v>45</v>
      </c>
      <c r="B446">
        <v>897</v>
      </c>
      <c r="C446">
        <v>133</v>
      </c>
      <c r="D446">
        <v>3213</v>
      </c>
      <c r="E446" t="s">
        <v>6385</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5950</v>
      </c>
      <c r="AL446" t="s">
        <v>3881</v>
      </c>
      <c r="AM446" t="s">
        <v>313</v>
      </c>
      <c r="AN446" t="s">
        <v>313</v>
      </c>
      <c r="AO446" t="s">
        <v>313</v>
      </c>
      <c r="AP446" t="s">
        <v>138</v>
      </c>
      <c r="AQ446">
        <v>1</v>
      </c>
    </row>
    <row r="447" spans="1:43" hidden="1" x14ac:dyDescent="0.3">
      <c r="A447" t="s">
        <v>45</v>
      </c>
      <c r="B447">
        <v>899</v>
      </c>
      <c r="C447">
        <v>210</v>
      </c>
      <c r="D447">
        <v>3215</v>
      </c>
      <c r="E447" t="s">
        <v>4464</v>
      </c>
      <c r="F447" t="s">
        <v>313</v>
      </c>
      <c r="G447" t="s">
        <v>4465</v>
      </c>
      <c r="H447">
        <v>51781567000183</v>
      </c>
      <c r="I447" t="s">
        <v>2944</v>
      </c>
      <c r="J447" t="s">
        <v>1338</v>
      </c>
      <c r="K447" t="s">
        <v>2945</v>
      </c>
      <c r="M447" t="s">
        <v>2946</v>
      </c>
      <c r="N447" t="s">
        <v>313</v>
      </c>
      <c r="O447" t="s">
        <v>5925</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hidden="1" x14ac:dyDescent="0.3">
      <c r="A448" t="s">
        <v>45</v>
      </c>
      <c r="B448">
        <v>904</v>
      </c>
      <c r="D448">
        <v>3221</v>
      </c>
      <c r="E448" t="s">
        <v>6386</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hidden="1" x14ac:dyDescent="0.3">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hidden="1" x14ac:dyDescent="0.3">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6004</v>
      </c>
      <c r="AL450" t="s">
        <v>3883</v>
      </c>
      <c r="AM450" t="s">
        <v>313</v>
      </c>
      <c r="AN450" t="s">
        <v>313</v>
      </c>
      <c r="AO450" t="s">
        <v>313</v>
      </c>
      <c r="AP450" t="s">
        <v>3726</v>
      </c>
      <c r="AQ450">
        <v>1</v>
      </c>
    </row>
    <row r="451" spans="1:43" hidden="1" x14ac:dyDescent="0.3">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98</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hidden="1" x14ac:dyDescent="0.3">
      <c r="A452" t="s">
        <v>45</v>
      </c>
      <c r="B452">
        <v>913</v>
      </c>
      <c r="C452">
        <v>173</v>
      </c>
      <c r="D452">
        <v>3251</v>
      </c>
      <c r="E452" t="s">
        <v>6387</v>
      </c>
      <c r="F452" t="s">
        <v>313</v>
      </c>
      <c r="G452" t="s">
        <v>4468</v>
      </c>
      <c r="H452">
        <v>27914031000104</v>
      </c>
      <c r="I452" t="s">
        <v>2550</v>
      </c>
      <c r="J452" t="s">
        <v>2551</v>
      </c>
      <c r="K452" t="s">
        <v>2552</v>
      </c>
      <c r="M452" t="s">
        <v>2553</v>
      </c>
      <c r="N452" t="s">
        <v>313</v>
      </c>
      <c r="O452" t="s">
        <v>5879</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hidden="1" x14ac:dyDescent="0.3">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5950</v>
      </c>
      <c r="AL453" t="s">
        <v>3883</v>
      </c>
      <c r="AM453" t="s">
        <v>313</v>
      </c>
      <c r="AN453" t="s">
        <v>313</v>
      </c>
      <c r="AO453" t="s">
        <v>313</v>
      </c>
      <c r="AP453" t="s">
        <v>3528</v>
      </c>
      <c r="AQ453">
        <v>1</v>
      </c>
    </row>
    <row r="454" spans="1:43" hidden="1" x14ac:dyDescent="0.3">
      <c r="A454" t="s">
        <v>45</v>
      </c>
      <c r="B454">
        <v>916</v>
      </c>
      <c r="C454">
        <v>196</v>
      </c>
      <c r="D454">
        <v>3254</v>
      </c>
      <c r="E454" t="s">
        <v>6388</v>
      </c>
      <c r="F454" t="s">
        <v>313</v>
      </c>
      <c r="G454" t="s">
        <v>4471</v>
      </c>
      <c r="H454">
        <v>32494222000102</v>
      </c>
      <c r="I454" t="s">
        <v>2770</v>
      </c>
      <c r="J454" t="s">
        <v>2771</v>
      </c>
      <c r="K454" t="s">
        <v>2772</v>
      </c>
      <c r="M454" t="s">
        <v>2773</v>
      </c>
      <c r="N454" t="s">
        <v>313</v>
      </c>
      <c r="O454" t="s">
        <v>5904</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5950</v>
      </c>
      <c r="AL454" t="s">
        <v>3883</v>
      </c>
      <c r="AM454" t="s">
        <v>313</v>
      </c>
      <c r="AN454" t="s">
        <v>313</v>
      </c>
      <c r="AO454" t="s">
        <v>313</v>
      </c>
      <c r="AP454" t="s">
        <v>96</v>
      </c>
      <c r="AQ454">
        <v>1</v>
      </c>
    </row>
    <row r="455" spans="1:43" hidden="1" x14ac:dyDescent="0.3">
      <c r="A455" t="s">
        <v>45</v>
      </c>
      <c r="B455">
        <v>917</v>
      </c>
      <c r="C455">
        <v>196</v>
      </c>
      <c r="D455">
        <v>3255</v>
      </c>
      <c r="E455" t="s">
        <v>4472</v>
      </c>
      <c r="F455" t="s">
        <v>313</v>
      </c>
      <c r="G455" t="s">
        <v>4299</v>
      </c>
      <c r="H455">
        <v>32494222000102</v>
      </c>
      <c r="I455" t="s">
        <v>2770</v>
      </c>
      <c r="J455" t="s">
        <v>2771</v>
      </c>
      <c r="K455" t="s">
        <v>2772</v>
      </c>
      <c r="M455" t="s">
        <v>2773</v>
      </c>
      <c r="N455" t="s">
        <v>313</v>
      </c>
      <c r="O455" t="s">
        <v>5904</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hidden="1" x14ac:dyDescent="0.3">
      <c r="A456" t="s">
        <v>45</v>
      </c>
      <c r="B456">
        <v>918</v>
      </c>
      <c r="C456">
        <v>196</v>
      </c>
      <c r="D456">
        <v>3256</v>
      </c>
      <c r="E456" t="s">
        <v>4473</v>
      </c>
      <c r="F456" t="s">
        <v>313</v>
      </c>
      <c r="G456" t="s">
        <v>2996</v>
      </c>
      <c r="H456">
        <v>32494222000102</v>
      </c>
      <c r="I456" t="s">
        <v>2770</v>
      </c>
      <c r="J456" t="s">
        <v>2771</v>
      </c>
      <c r="K456" t="s">
        <v>2772</v>
      </c>
      <c r="M456" t="s">
        <v>2773</v>
      </c>
      <c r="N456" t="s">
        <v>313</v>
      </c>
      <c r="O456" t="s">
        <v>5904</v>
      </c>
      <c r="P456" t="s">
        <v>2775</v>
      </c>
      <c r="Q456" t="s">
        <v>330</v>
      </c>
      <c r="R456" t="s">
        <v>313</v>
      </c>
      <c r="S456" t="s">
        <v>313</v>
      </c>
      <c r="T456" t="s">
        <v>2461</v>
      </c>
      <c r="U456" t="s">
        <v>2470</v>
      </c>
      <c r="V456" t="s">
        <v>313</v>
      </c>
      <c r="W456">
        <v>1600</v>
      </c>
      <c r="X456">
        <v>31504</v>
      </c>
      <c r="Y456" t="s">
        <v>313</v>
      </c>
      <c r="Z456">
        <v>98</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hidden="1" x14ac:dyDescent="0.3">
      <c r="A457" t="s">
        <v>45</v>
      </c>
      <c r="B457">
        <v>939</v>
      </c>
      <c r="C457">
        <v>207</v>
      </c>
      <c r="D457">
        <v>3272</v>
      </c>
      <c r="E457" t="s">
        <v>4829</v>
      </c>
      <c r="F457" t="s">
        <v>313</v>
      </c>
      <c r="G457" t="s">
        <v>4347</v>
      </c>
      <c r="H457">
        <v>43609706000168</v>
      </c>
      <c r="I457" t="s">
        <v>2896</v>
      </c>
      <c r="J457" t="s">
        <v>1338</v>
      </c>
      <c r="K457" t="s">
        <v>2897</v>
      </c>
      <c r="M457" t="s">
        <v>2898</v>
      </c>
      <c r="N457" t="s">
        <v>313</v>
      </c>
      <c r="O457" t="s">
        <v>5921</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5950</v>
      </c>
      <c r="AL457" t="s">
        <v>3883</v>
      </c>
      <c r="AM457" t="s">
        <v>313</v>
      </c>
      <c r="AN457" t="s">
        <v>313</v>
      </c>
      <c r="AO457" t="s">
        <v>313</v>
      </c>
      <c r="AP457" t="s">
        <v>138</v>
      </c>
      <c r="AQ457">
        <v>1</v>
      </c>
    </row>
    <row r="458" spans="1:43" hidden="1" x14ac:dyDescent="0.3">
      <c r="A458" t="s">
        <v>45</v>
      </c>
      <c r="B458">
        <v>940</v>
      </c>
      <c r="C458">
        <v>170</v>
      </c>
      <c r="D458">
        <v>3273</v>
      </c>
      <c r="E458" t="s">
        <v>313</v>
      </c>
      <c r="F458" t="s">
        <v>313</v>
      </c>
      <c r="G458" t="s">
        <v>2531</v>
      </c>
      <c r="H458">
        <v>4150555001304</v>
      </c>
      <c r="I458" t="s">
        <v>2532</v>
      </c>
      <c r="J458" t="s">
        <v>4349</v>
      </c>
      <c r="K458" t="s">
        <v>2624</v>
      </c>
      <c r="M458" t="s">
        <v>2535</v>
      </c>
      <c r="N458" t="s">
        <v>313</v>
      </c>
      <c r="O458" t="s">
        <v>5877</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hidden="1" x14ac:dyDescent="0.3">
      <c r="A459" t="s">
        <v>45</v>
      </c>
      <c r="B459">
        <v>941</v>
      </c>
      <c r="C459">
        <v>181</v>
      </c>
      <c r="D459">
        <v>3274</v>
      </c>
      <c r="E459" t="s">
        <v>5951</v>
      </c>
      <c r="F459" t="s">
        <v>313</v>
      </c>
      <c r="G459" t="s">
        <v>4351</v>
      </c>
      <c r="H459">
        <v>43204189000147</v>
      </c>
      <c r="I459" t="s">
        <v>2667</v>
      </c>
      <c r="J459" t="s">
        <v>530</v>
      </c>
      <c r="K459" t="s">
        <v>2668</v>
      </c>
      <c r="M459" t="s">
        <v>2669</v>
      </c>
      <c r="N459" t="s">
        <v>313</v>
      </c>
      <c r="O459" t="s">
        <v>5894</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hidden="1" x14ac:dyDescent="0.3">
      <c r="A460" t="s">
        <v>45</v>
      </c>
      <c r="B460">
        <v>942</v>
      </c>
      <c r="C460">
        <v>103</v>
      </c>
      <c r="D460">
        <v>3275</v>
      </c>
      <c r="E460" t="s">
        <v>4353</v>
      </c>
      <c r="F460" t="s">
        <v>313</v>
      </c>
      <c r="G460" t="s">
        <v>4354</v>
      </c>
      <c r="H460">
        <v>12549273000179</v>
      </c>
      <c r="I460" t="s">
        <v>2359</v>
      </c>
      <c r="J460" t="s">
        <v>1338</v>
      </c>
      <c r="K460" t="s">
        <v>313</v>
      </c>
      <c r="M460" t="s">
        <v>2362</v>
      </c>
      <c r="N460" t="s">
        <v>313</v>
      </c>
      <c r="O460" t="s">
        <v>5874</v>
      </c>
      <c r="P460" t="s">
        <v>1130</v>
      </c>
      <c r="Q460" t="s">
        <v>330</v>
      </c>
      <c r="R460" t="s">
        <v>313</v>
      </c>
      <c r="S460" t="s">
        <v>313</v>
      </c>
      <c r="T460" t="s">
        <v>2461</v>
      </c>
      <c r="U460" t="s">
        <v>2661</v>
      </c>
      <c r="V460" t="s">
        <v>313</v>
      </c>
      <c r="Y460" t="s">
        <v>313</v>
      </c>
      <c r="Z460">
        <v>92</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hidden="1" x14ac:dyDescent="0.3">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hidden="1" x14ac:dyDescent="0.3">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hidden="1" x14ac:dyDescent="0.3">
      <c r="A463" t="s">
        <v>45</v>
      </c>
      <c r="B463">
        <v>947</v>
      </c>
      <c r="C463">
        <v>194</v>
      </c>
      <c r="D463">
        <v>3281</v>
      </c>
      <c r="E463" t="s">
        <v>4410</v>
      </c>
      <c r="F463" t="s">
        <v>313</v>
      </c>
      <c r="G463" t="s">
        <v>4411</v>
      </c>
      <c r="H463">
        <v>44580314000186</v>
      </c>
      <c r="I463" t="s">
        <v>3891</v>
      </c>
      <c r="J463" t="s">
        <v>4037</v>
      </c>
      <c r="K463" t="s">
        <v>4412</v>
      </c>
      <c r="M463" t="s">
        <v>3892</v>
      </c>
      <c r="N463" t="s">
        <v>313</v>
      </c>
      <c r="O463" t="s">
        <v>5902</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3">
      <c r="A464" t="s">
        <v>45</v>
      </c>
      <c r="B464">
        <v>954</v>
      </c>
      <c r="C464">
        <v>159</v>
      </c>
      <c r="D464">
        <v>3285</v>
      </c>
      <c r="E464" t="s">
        <v>5003</v>
      </c>
      <c r="F464" t="s">
        <v>313</v>
      </c>
      <c r="G464" t="s">
        <v>4497</v>
      </c>
      <c r="H464">
        <v>43526090000161</v>
      </c>
      <c r="I464" t="s">
        <v>453</v>
      </c>
      <c r="J464" t="s">
        <v>5952</v>
      </c>
      <c r="K464" t="s">
        <v>3216</v>
      </c>
      <c r="M464" t="s">
        <v>456</v>
      </c>
      <c r="N464" t="s">
        <v>313</v>
      </c>
      <c r="O464" t="s">
        <v>313</v>
      </c>
      <c r="P464" t="s">
        <v>449</v>
      </c>
      <c r="Q464" t="s">
        <v>330</v>
      </c>
      <c r="R464" t="s">
        <v>313</v>
      </c>
      <c r="S464" t="s">
        <v>313</v>
      </c>
      <c r="T464" t="s">
        <v>2461</v>
      </c>
      <c r="U464" t="s">
        <v>356</v>
      </c>
      <c r="V464" t="s">
        <v>313</v>
      </c>
      <c r="W464">
        <v>8100</v>
      </c>
      <c r="X464">
        <v>1080</v>
      </c>
      <c r="Y464" t="s">
        <v>313</v>
      </c>
      <c r="Z464">
        <v>90</v>
      </c>
      <c r="AA464" s="32">
        <v>46072</v>
      </c>
      <c r="AB464" s="62">
        <v>0.67166666666666663</v>
      </c>
      <c r="AC464" t="s">
        <v>322</v>
      </c>
      <c r="AD464" s="32"/>
      <c r="AE464" s="62"/>
      <c r="AF464" t="s">
        <v>313</v>
      </c>
      <c r="AH464" t="s">
        <v>6220</v>
      </c>
      <c r="AI464" t="s">
        <v>4194</v>
      </c>
      <c r="AJ464" t="s">
        <v>313</v>
      </c>
      <c r="AK464" t="s">
        <v>6309</v>
      </c>
      <c r="AL464" t="s">
        <v>3883</v>
      </c>
      <c r="AM464" t="s">
        <v>313</v>
      </c>
      <c r="AN464" t="s">
        <v>313</v>
      </c>
      <c r="AO464" t="s">
        <v>313</v>
      </c>
      <c r="AP464" t="s">
        <v>4499</v>
      </c>
      <c r="AQ464">
        <v>1</v>
      </c>
    </row>
    <row r="465" spans="1:43" hidden="1" x14ac:dyDescent="0.3">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hidden="1" x14ac:dyDescent="0.3">
      <c r="A466" t="s">
        <v>45</v>
      </c>
      <c r="B466">
        <v>957</v>
      </c>
      <c r="C466">
        <v>186</v>
      </c>
      <c r="D466">
        <v>3291</v>
      </c>
      <c r="E466" t="s">
        <v>5090</v>
      </c>
      <c r="F466" t="s">
        <v>313</v>
      </c>
      <c r="G466" t="s">
        <v>4504</v>
      </c>
      <c r="H466">
        <v>10899939000193</v>
      </c>
      <c r="I466" t="s">
        <v>2680</v>
      </c>
      <c r="J466" t="s">
        <v>2681</v>
      </c>
      <c r="K466" t="s">
        <v>2682</v>
      </c>
      <c r="M466" t="s">
        <v>2683</v>
      </c>
      <c r="N466" t="s">
        <v>313</v>
      </c>
      <c r="O466" t="s">
        <v>5896</v>
      </c>
      <c r="P466" t="s">
        <v>2685</v>
      </c>
      <c r="Q466" t="s">
        <v>472</v>
      </c>
      <c r="R466" t="s">
        <v>313</v>
      </c>
      <c r="S466" t="s">
        <v>313</v>
      </c>
      <c r="T466" t="s">
        <v>2461</v>
      </c>
      <c r="U466" t="s">
        <v>2470</v>
      </c>
      <c r="V466" t="s">
        <v>313</v>
      </c>
      <c r="W466">
        <v>13100</v>
      </c>
      <c r="X466">
        <v>1700</v>
      </c>
      <c r="Y466" t="s">
        <v>313</v>
      </c>
      <c r="Z466">
        <v>89</v>
      </c>
      <c r="AA466" s="32">
        <v>46073</v>
      </c>
      <c r="AB466" s="62">
        <v>0.73730324074074072</v>
      </c>
      <c r="AC466" t="s">
        <v>322</v>
      </c>
      <c r="AD466" s="32"/>
      <c r="AE466" s="62"/>
      <c r="AF466" t="s">
        <v>313</v>
      </c>
      <c r="AH466" t="s">
        <v>4783</v>
      </c>
      <c r="AI466" t="s">
        <v>4783</v>
      </c>
      <c r="AJ466" t="s">
        <v>313</v>
      </c>
      <c r="AK466" t="s">
        <v>5950</v>
      </c>
      <c r="AL466" t="s">
        <v>3883</v>
      </c>
      <c r="AM466" t="s">
        <v>313</v>
      </c>
      <c r="AN466" t="s">
        <v>313</v>
      </c>
      <c r="AO466" t="s">
        <v>313</v>
      </c>
      <c r="AP466" t="s">
        <v>138</v>
      </c>
      <c r="AQ466">
        <v>1</v>
      </c>
    </row>
    <row r="467" spans="1:43" hidden="1" x14ac:dyDescent="0.3">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hidden="1" x14ac:dyDescent="0.3">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84</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hidden="1" x14ac:dyDescent="0.3">
      <c r="A469" t="s">
        <v>45</v>
      </c>
      <c r="B469">
        <v>975</v>
      </c>
      <c r="C469">
        <v>190</v>
      </c>
      <c r="D469">
        <v>3313</v>
      </c>
      <c r="E469" t="s">
        <v>313</v>
      </c>
      <c r="F469" t="s">
        <v>313</v>
      </c>
      <c r="G469" t="s">
        <v>4575</v>
      </c>
      <c r="H469">
        <v>18203215000175</v>
      </c>
      <c r="I469" t="s">
        <v>2745</v>
      </c>
      <c r="J469" t="s">
        <v>4576</v>
      </c>
      <c r="K469" t="s">
        <v>2747</v>
      </c>
      <c r="M469" t="s">
        <v>2748</v>
      </c>
      <c r="N469" t="s">
        <v>313</v>
      </c>
      <c r="O469" t="s">
        <v>5903</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hidden="1" x14ac:dyDescent="0.3">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82</v>
      </c>
      <c r="AA470" s="32">
        <v>46080</v>
      </c>
      <c r="AB470" s="62">
        <v>0.66025462962962966</v>
      </c>
      <c r="AC470" t="s">
        <v>322</v>
      </c>
      <c r="AD470" s="32"/>
      <c r="AE470" s="62"/>
      <c r="AF470" t="s">
        <v>313</v>
      </c>
      <c r="AH470" t="s">
        <v>5950</v>
      </c>
      <c r="AI470" t="s">
        <v>4617</v>
      </c>
      <c r="AJ470" t="s">
        <v>313</v>
      </c>
      <c r="AK470" t="s">
        <v>5950</v>
      </c>
      <c r="AL470" t="s">
        <v>3883</v>
      </c>
      <c r="AM470" t="s">
        <v>313</v>
      </c>
      <c r="AN470" t="s">
        <v>313</v>
      </c>
      <c r="AO470" t="s">
        <v>313</v>
      </c>
      <c r="AP470" t="s">
        <v>3726</v>
      </c>
      <c r="AQ470">
        <v>1</v>
      </c>
    </row>
    <row r="471" spans="1:43" hidden="1" x14ac:dyDescent="0.3">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hidden="1" x14ac:dyDescent="0.3">
      <c r="A472" t="s">
        <v>45</v>
      </c>
      <c r="B472">
        <v>989</v>
      </c>
      <c r="C472">
        <v>154</v>
      </c>
      <c r="D472">
        <v>3337</v>
      </c>
      <c r="E472" t="s">
        <v>6389</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78</v>
      </c>
      <c r="AA472" s="32">
        <v>46084</v>
      </c>
      <c r="AB472" s="62">
        <v>0.69407407407407407</v>
      </c>
      <c r="AC472" t="s">
        <v>322</v>
      </c>
      <c r="AD472" s="32"/>
      <c r="AE472" s="62"/>
      <c r="AF472" t="s">
        <v>313</v>
      </c>
      <c r="AH472" t="s">
        <v>4665</v>
      </c>
      <c r="AI472" t="s">
        <v>4665</v>
      </c>
      <c r="AJ472" t="s">
        <v>313</v>
      </c>
      <c r="AK472" t="s">
        <v>5950</v>
      </c>
      <c r="AL472" t="s">
        <v>3883</v>
      </c>
      <c r="AM472" t="s">
        <v>313</v>
      </c>
      <c r="AN472" t="s">
        <v>313</v>
      </c>
      <c r="AO472" t="s">
        <v>313</v>
      </c>
      <c r="AP472" t="s">
        <v>3726</v>
      </c>
      <c r="AQ472">
        <v>1</v>
      </c>
    </row>
    <row r="473" spans="1:43" hidden="1" x14ac:dyDescent="0.3">
      <c r="A473" t="s">
        <v>45</v>
      </c>
      <c r="B473">
        <v>992</v>
      </c>
      <c r="C473">
        <v>170</v>
      </c>
      <c r="D473">
        <v>3340</v>
      </c>
      <c r="E473" t="s">
        <v>313</v>
      </c>
      <c r="F473" t="s">
        <v>313</v>
      </c>
      <c r="G473" t="s">
        <v>2880</v>
      </c>
      <c r="H473">
        <v>4150555001304</v>
      </c>
      <c r="I473" t="s">
        <v>2532</v>
      </c>
      <c r="J473" t="s">
        <v>2532</v>
      </c>
      <c r="K473" t="s">
        <v>2624</v>
      </c>
      <c r="M473" t="s">
        <v>2535</v>
      </c>
      <c r="N473" t="s">
        <v>313</v>
      </c>
      <c r="O473" t="s">
        <v>5877</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hidden="1" x14ac:dyDescent="0.3">
      <c r="A474" t="s">
        <v>45</v>
      </c>
      <c r="B474">
        <v>998</v>
      </c>
      <c r="C474">
        <v>129</v>
      </c>
      <c r="D474">
        <v>3359</v>
      </c>
      <c r="E474" t="s">
        <v>6390</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6391</v>
      </c>
      <c r="AL474" t="s">
        <v>3883</v>
      </c>
      <c r="AM474" t="s">
        <v>313</v>
      </c>
      <c r="AN474" t="s">
        <v>313</v>
      </c>
      <c r="AO474" t="s">
        <v>313</v>
      </c>
      <c r="AP474" t="s">
        <v>3528</v>
      </c>
      <c r="AQ474">
        <v>1</v>
      </c>
    </row>
    <row r="475" spans="1:43" hidden="1" x14ac:dyDescent="0.3">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hidden="1" x14ac:dyDescent="0.3">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hidden="1" x14ac:dyDescent="0.3">
      <c r="A477" t="s">
        <v>45</v>
      </c>
      <c r="B477">
        <v>1036</v>
      </c>
      <c r="C477">
        <v>184</v>
      </c>
      <c r="D477">
        <v>3406</v>
      </c>
      <c r="E477" t="s">
        <v>6392</v>
      </c>
      <c r="F477" t="s">
        <v>313</v>
      </c>
      <c r="G477" t="s">
        <v>3212</v>
      </c>
      <c r="H477">
        <v>11861121000144</v>
      </c>
      <c r="I477" t="s">
        <v>2935</v>
      </c>
      <c r="J477" t="s">
        <v>2935</v>
      </c>
      <c r="K477" t="s">
        <v>2937</v>
      </c>
      <c r="M477" t="s">
        <v>2938</v>
      </c>
      <c r="N477" t="s">
        <v>313</v>
      </c>
      <c r="O477" t="s">
        <v>5924</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6391</v>
      </c>
      <c r="AL477" t="s">
        <v>3883</v>
      </c>
      <c r="AM477" t="s">
        <v>313</v>
      </c>
      <c r="AN477" t="s">
        <v>313</v>
      </c>
      <c r="AO477" t="s">
        <v>313</v>
      </c>
      <c r="AP477" t="s">
        <v>96</v>
      </c>
      <c r="AQ477">
        <v>1</v>
      </c>
    </row>
    <row r="478" spans="1:43" hidden="1" x14ac:dyDescent="0.3">
      <c r="A478" t="s">
        <v>45</v>
      </c>
      <c r="B478">
        <v>1039</v>
      </c>
      <c r="C478">
        <v>97</v>
      </c>
      <c r="D478">
        <v>3407</v>
      </c>
      <c r="E478" t="s">
        <v>5953</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hidden="1" x14ac:dyDescent="0.3">
      <c r="A479" t="s">
        <v>45</v>
      </c>
      <c r="B479">
        <v>1043</v>
      </c>
      <c r="C479">
        <v>149</v>
      </c>
      <c r="D479">
        <v>3415</v>
      </c>
      <c r="E479" t="s">
        <v>5954</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58</v>
      </c>
      <c r="AA479" s="32">
        <v>46104</v>
      </c>
      <c r="AB479" s="62">
        <v>0.45837962962962964</v>
      </c>
      <c r="AC479" t="s">
        <v>322</v>
      </c>
      <c r="AD479" s="32"/>
      <c r="AE479" s="62"/>
      <c r="AF479" t="s">
        <v>313</v>
      </c>
      <c r="AH479" t="s">
        <v>4909</v>
      </c>
      <c r="AI479" t="s">
        <v>313</v>
      </c>
      <c r="AJ479" t="s">
        <v>313</v>
      </c>
      <c r="AK479" t="s">
        <v>4909</v>
      </c>
      <c r="AL479" t="s">
        <v>3883</v>
      </c>
      <c r="AM479" t="s">
        <v>5955</v>
      </c>
      <c r="AN479" t="s">
        <v>313</v>
      </c>
      <c r="AO479" t="s">
        <v>313</v>
      </c>
      <c r="AP479" t="s">
        <v>3528</v>
      </c>
      <c r="AQ479">
        <v>1</v>
      </c>
    </row>
    <row r="480" spans="1:43" hidden="1" x14ac:dyDescent="0.3">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hidden="1" x14ac:dyDescent="0.3">
      <c r="A481" t="s">
        <v>45</v>
      </c>
      <c r="B481">
        <v>1056</v>
      </c>
      <c r="C481">
        <v>210</v>
      </c>
      <c r="D481">
        <v>3431</v>
      </c>
      <c r="E481" t="s">
        <v>5005</v>
      </c>
      <c r="F481" t="s">
        <v>313</v>
      </c>
      <c r="G481" t="s">
        <v>4465</v>
      </c>
      <c r="H481">
        <v>51781567000183</v>
      </c>
      <c r="I481" t="s">
        <v>2944</v>
      </c>
      <c r="J481" t="s">
        <v>2944</v>
      </c>
      <c r="K481" t="s">
        <v>2945</v>
      </c>
      <c r="M481" t="s">
        <v>2946</v>
      </c>
      <c r="N481" t="s">
        <v>313</v>
      </c>
      <c r="O481" t="s">
        <v>5925</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hidden="1" x14ac:dyDescent="0.3">
      <c r="A482" t="s">
        <v>45</v>
      </c>
      <c r="B482">
        <v>1057</v>
      </c>
      <c r="C482">
        <v>187</v>
      </c>
      <c r="D482">
        <v>3432</v>
      </c>
      <c r="E482" t="s">
        <v>6393</v>
      </c>
      <c r="F482" t="s">
        <v>313</v>
      </c>
      <c r="G482" t="s">
        <v>2687</v>
      </c>
      <c r="H482">
        <v>17063632000105</v>
      </c>
      <c r="I482" t="s">
        <v>2688</v>
      </c>
      <c r="J482" t="s">
        <v>2688</v>
      </c>
      <c r="K482" t="s">
        <v>2690</v>
      </c>
      <c r="M482" t="s">
        <v>2691</v>
      </c>
      <c r="N482" t="s">
        <v>313</v>
      </c>
      <c r="O482" t="s">
        <v>5897</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hidden="1" x14ac:dyDescent="0.3">
      <c r="A483" t="s">
        <v>45</v>
      </c>
      <c r="B483">
        <v>1058</v>
      </c>
      <c r="C483">
        <v>208</v>
      </c>
      <c r="D483">
        <v>3436</v>
      </c>
      <c r="E483" t="s">
        <v>5008</v>
      </c>
      <c r="F483" t="s">
        <v>313</v>
      </c>
      <c r="G483" t="s">
        <v>5009</v>
      </c>
      <c r="H483">
        <v>42830750000130</v>
      </c>
      <c r="I483" t="s">
        <v>2961</v>
      </c>
      <c r="J483" t="s">
        <v>2961</v>
      </c>
      <c r="K483" t="s">
        <v>2963</v>
      </c>
      <c r="M483" t="s">
        <v>5000</v>
      </c>
      <c r="N483" t="s">
        <v>313</v>
      </c>
      <c r="O483" t="s">
        <v>5927</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5956</v>
      </c>
      <c r="AL483" t="s">
        <v>3883</v>
      </c>
      <c r="AM483" t="s">
        <v>313</v>
      </c>
      <c r="AN483" t="s">
        <v>313</v>
      </c>
      <c r="AO483" t="s">
        <v>313</v>
      </c>
      <c r="AP483" t="s">
        <v>3528</v>
      </c>
      <c r="AQ483">
        <v>1</v>
      </c>
    </row>
    <row r="484" spans="1:43" hidden="1" x14ac:dyDescent="0.3">
      <c r="A484" t="s">
        <v>45</v>
      </c>
      <c r="B484">
        <v>1070</v>
      </c>
      <c r="C484">
        <v>211</v>
      </c>
      <c r="D484">
        <v>3473</v>
      </c>
      <c r="E484" t="s">
        <v>6394</v>
      </c>
      <c r="F484" t="s">
        <v>313</v>
      </c>
      <c r="G484" t="s">
        <v>5011</v>
      </c>
      <c r="H484">
        <v>5691820000190</v>
      </c>
      <c r="I484" t="s">
        <v>2970</v>
      </c>
      <c r="J484" t="s">
        <v>2970</v>
      </c>
      <c r="K484" t="s">
        <v>2971</v>
      </c>
      <c r="M484" t="s">
        <v>2972</v>
      </c>
      <c r="N484" t="s">
        <v>313</v>
      </c>
      <c r="O484" t="s">
        <v>5928</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hidden="1" x14ac:dyDescent="0.3">
      <c r="A485" t="s">
        <v>45</v>
      </c>
      <c r="B485">
        <v>1071</v>
      </c>
      <c r="C485">
        <v>185</v>
      </c>
      <c r="D485">
        <v>3475</v>
      </c>
      <c r="E485" t="s">
        <v>313</v>
      </c>
      <c r="F485" t="s">
        <v>313</v>
      </c>
      <c r="G485" t="s">
        <v>5013</v>
      </c>
      <c r="H485">
        <v>51496785000176</v>
      </c>
      <c r="I485" t="s">
        <v>2654</v>
      </c>
      <c r="J485" t="s">
        <v>2654</v>
      </c>
      <c r="K485" t="s">
        <v>2656</v>
      </c>
      <c r="M485" t="s">
        <v>2657</v>
      </c>
      <c r="N485" t="s">
        <v>313</v>
      </c>
      <c r="O485" t="s">
        <v>5893</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hidden="1" x14ac:dyDescent="0.3">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6142</v>
      </c>
      <c r="AL486" t="s">
        <v>3883</v>
      </c>
      <c r="AM486" t="s">
        <v>313</v>
      </c>
      <c r="AN486" t="s">
        <v>313</v>
      </c>
      <c r="AO486" t="s">
        <v>313</v>
      </c>
      <c r="AP486" t="s">
        <v>3528</v>
      </c>
      <c r="AQ486">
        <v>1</v>
      </c>
    </row>
    <row r="487" spans="1:43" hidden="1" x14ac:dyDescent="0.3">
      <c r="A487" t="s">
        <v>45</v>
      </c>
      <c r="B487">
        <v>1109</v>
      </c>
      <c r="C487">
        <v>190</v>
      </c>
      <c r="D487">
        <v>3538</v>
      </c>
      <c r="E487" t="s">
        <v>5957</v>
      </c>
      <c r="F487" t="s">
        <v>313</v>
      </c>
      <c r="G487" t="s">
        <v>5130</v>
      </c>
      <c r="H487">
        <v>18203215000175</v>
      </c>
      <c r="I487" t="s">
        <v>2745</v>
      </c>
      <c r="J487" t="s">
        <v>2745</v>
      </c>
      <c r="K487" t="s">
        <v>2747</v>
      </c>
      <c r="M487" t="s">
        <v>2748</v>
      </c>
      <c r="N487" t="s">
        <v>313</v>
      </c>
      <c r="O487" t="s">
        <v>5903</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hidden="1" x14ac:dyDescent="0.3">
      <c r="A488" t="s">
        <v>45</v>
      </c>
      <c r="B488">
        <v>1110</v>
      </c>
      <c r="C488">
        <v>190</v>
      </c>
      <c r="D488">
        <v>3539</v>
      </c>
      <c r="E488" t="s">
        <v>5131</v>
      </c>
      <c r="F488" t="s">
        <v>313</v>
      </c>
      <c r="G488" t="s">
        <v>2744</v>
      </c>
      <c r="H488">
        <v>18203215000175</v>
      </c>
      <c r="I488" t="s">
        <v>2745</v>
      </c>
      <c r="J488" t="s">
        <v>2745</v>
      </c>
      <c r="K488" t="s">
        <v>2747</v>
      </c>
      <c r="M488" t="s">
        <v>2748</v>
      </c>
      <c r="N488" t="s">
        <v>313</v>
      </c>
      <c r="O488" t="s">
        <v>5903</v>
      </c>
      <c r="P488" t="s">
        <v>2750</v>
      </c>
      <c r="Q488" t="s">
        <v>330</v>
      </c>
      <c r="R488" t="s">
        <v>313</v>
      </c>
      <c r="S488" t="s">
        <v>313</v>
      </c>
      <c r="T488" t="s">
        <v>2461</v>
      </c>
      <c r="U488" t="s">
        <v>2470</v>
      </c>
      <c r="V488" t="s">
        <v>313</v>
      </c>
      <c r="W488">
        <v>8100</v>
      </c>
      <c r="X488">
        <v>1080</v>
      </c>
      <c r="Y488" t="s">
        <v>313</v>
      </c>
      <c r="Z488">
        <v>36</v>
      </c>
      <c r="AA488" s="32">
        <v>46126</v>
      </c>
      <c r="AB488" s="62">
        <v>0.65972222222222221</v>
      </c>
      <c r="AC488" t="s">
        <v>322</v>
      </c>
      <c r="AD488" s="32"/>
      <c r="AE488" s="62"/>
      <c r="AF488" t="s">
        <v>313</v>
      </c>
      <c r="AH488" t="s">
        <v>5950</v>
      </c>
      <c r="AI488" t="s">
        <v>5950</v>
      </c>
      <c r="AJ488" t="s">
        <v>313</v>
      </c>
      <c r="AK488" t="s">
        <v>6002</v>
      </c>
      <c r="AL488" t="s">
        <v>3883</v>
      </c>
      <c r="AM488" t="s">
        <v>313</v>
      </c>
      <c r="AN488" t="s">
        <v>313</v>
      </c>
      <c r="AO488" t="s">
        <v>313</v>
      </c>
      <c r="AP488" t="s">
        <v>96</v>
      </c>
      <c r="AQ488">
        <v>1</v>
      </c>
    </row>
    <row r="489" spans="1:43" hidden="1" x14ac:dyDescent="0.3">
      <c r="A489" t="s">
        <v>45</v>
      </c>
      <c r="B489">
        <v>1111</v>
      </c>
      <c r="C489">
        <v>190</v>
      </c>
      <c r="D489">
        <v>3540</v>
      </c>
      <c r="E489" t="s">
        <v>5133</v>
      </c>
      <c r="F489" t="s">
        <v>313</v>
      </c>
      <c r="G489" t="s">
        <v>5134</v>
      </c>
      <c r="H489">
        <v>18203215000175</v>
      </c>
      <c r="I489" t="s">
        <v>2745</v>
      </c>
      <c r="J489" t="s">
        <v>2745</v>
      </c>
      <c r="K489" t="s">
        <v>2747</v>
      </c>
      <c r="M489" t="s">
        <v>2748</v>
      </c>
      <c r="N489" t="s">
        <v>313</v>
      </c>
      <c r="O489" t="s">
        <v>5903</v>
      </c>
      <c r="P489" t="s">
        <v>2750</v>
      </c>
      <c r="Q489" t="s">
        <v>330</v>
      </c>
      <c r="R489" t="s">
        <v>313</v>
      </c>
      <c r="S489" t="s">
        <v>313</v>
      </c>
      <c r="T489" t="s">
        <v>2461</v>
      </c>
      <c r="U489" t="s">
        <v>356</v>
      </c>
      <c r="V489" t="s">
        <v>313</v>
      </c>
      <c r="W489">
        <v>13020</v>
      </c>
      <c r="X489">
        <v>68904</v>
      </c>
      <c r="Y489" t="s">
        <v>313</v>
      </c>
      <c r="Z489">
        <v>29</v>
      </c>
      <c r="AA489" s="32">
        <v>46126</v>
      </c>
      <c r="AB489" s="62">
        <v>0.66122685185185182</v>
      </c>
      <c r="AC489" t="s">
        <v>358</v>
      </c>
      <c r="AD489" s="32">
        <v>46155</v>
      </c>
      <c r="AE489" s="62">
        <v>0.70854166666666663</v>
      </c>
      <c r="AF489" t="s">
        <v>313</v>
      </c>
      <c r="AH489" t="s">
        <v>5956</v>
      </c>
      <c r="AI489" t="s">
        <v>5784</v>
      </c>
      <c r="AJ489" t="s">
        <v>313</v>
      </c>
      <c r="AK489" t="s">
        <v>6123</v>
      </c>
      <c r="AL489" t="s">
        <v>5958</v>
      </c>
      <c r="AM489" t="s">
        <v>313</v>
      </c>
      <c r="AN489" t="s">
        <v>313</v>
      </c>
      <c r="AO489" t="s">
        <v>313</v>
      </c>
      <c r="AP489" t="s">
        <v>3528</v>
      </c>
      <c r="AQ489">
        <v>1</v>
      </c>
    </row>
    <row r="490" spans="1:43" hidden="1" x14ac:dyDescent="0.3">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hidden="1" x14ac:dyDescent="0.3">
      <c r="A491" t="s">
        <v>45</v>
      </c>
      <c r="B491">
        <v>1115</v>
      </c>
      <c r="C491">
        <v>141</v>
      </c>
      <c r="D491">
        <v>3550</v>
      </c>
      <c r="E491" t="s">
        <v>5959</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5956</v>
      </c>
      <c r="AL491" t="s">
        <v>3883</v>
      </c>
      <c r="AM491" t="s">
        <v>313</v>
      </c>
      <c r="AN491" t="s">
        <v>313</v>
      </c>
      <c r="AO491" t="s">
        <v>313</v>
      </c>
      <c r="AP491" t="s">
        <v>2256</v>
      </c>
      <c r="AQ491">
        <v>1</v>
      </c>
    </row>
    <row r="492" spans="1:43" hidden="1" x14ac:dyDescent="0.3">
      <c r="A492" t="s">
        <v>45</v>
      </c>
      <c r="B492">
        <v>1118</v>
      </c>
      <c r="C492">
        <v>134</v>
      </c>
      <c r="D492">
        <v>3551</v>
      </c>
      <c r="E492" t="s">
        <v>313</v>
      </c>
      <c r="F492" t="s">
        <v>313</v>
      </c>
      <c r="G492" t="s">
        <v>5960</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335</v>
      </c>
      <c r="AD492" s="32">
        <v>46154</v>
      </c>
      <c r="AE492" s="62">
        <v>0.73130787037037037</v>
      </c>
      <c r="AF492" t="s">
        <v>474</v>
      </c>
      <c r="AH492" t="s">
        <v>5136</v>
      </c>
      <c r="AI492" t="s">
        <v>313</v>
      </c>
      <c r="AJ492" t="s">
        <v>313</v>
      </c>
      <c r="AK492" t="s">
        <v>6005</v>
      </c>
      <c r="AL492" t="s">
        <v>3883</v>
      </c>
      <c r="AM492" t="s">
        <v>313</v>
      </c>
      <c r="AN492" t="s">
        <v>313</v>
      </c>
      <c r="AO492" t="s">
        <v>313</v>
      </c>
      <c r="AP492" t="s">
        <v>2256</v>
      </c>
      <c r="AQ492">
        <v>1</v>
      </c>
    </row>
    <row r="493" spans="1:43" hidden="1" x14ac:dyDescent="0.3">
      <c r="A493" t="s">
        <v>45</v>
      </c>
      <c r="B493">
        <v>1119</v>
      </c>
      <c r="C493">
        <v>208</v>
      </c>
      <c r="D493">
        <v>3554</v>
      </c>
      <c r="E493" t="s">
        <v>313</v>
      </c>
      <c r="F493" t="s">
        <v>313</v>
      </c>
      <c r="G493" t="s">
        <v>5961</v>
      </c>
      <c r="H493">
        <v>42830750000130</v>
      </c>
      <c r="I493" t="s">
        <v>2961</v>
      </c>
      <c r="J493" t="s">
        <v>2961</v>
      </c>
      <c r="K493" t="s">
        <v>5962</v>
      </c>
      <c r="M493" t="s">
        <v>5000</v>
      </c>
      <c r="N493" t="s">
        <v>313</v>
      </c>
      <c r="O493" t="s">
        <v>5927</v>
      </c>
      <c r="P493" t="s">
        <v>631</v>
      </c>
      <c r="Q493" t="s">
        <v>330</v>
      </c>
      <c r="R493" t="s">
        <v>313</v>
      </c>
      <c r="S493" t="s">
        <v>313</v>
      </c>
      <c r="T493" t="s">
        <v>2461</v>
      </c>
      <c r="U493" t="s">
        <v>2470</v>
      </c>
      <c r="V493" t="s">
        <v>313</v>
      </c>
      <c r="W493">
        <v>13100</v>
      </c>
      <c r="X493">
        <v>1700</v>
      </c>
      <c r="Y493" t="s">
        <v>313</v>
      </c>
      <c r="Z493">
        <v>34</v>
      </c>
      <c r="AA493" s="32">
        <v>46128</v>
      </c>
      <c r="AB493" s="62">
        <v>0.67996527777777782</v>
      </c>
      <c r="AC493" t="s">
        <v>322</v>
      </c>
      <c r="AD493" s="32"/>
      <c r="AE493" s="62"/>
      <c r="AF493" t="s">
        <v>313</v>
      </c>
      <c r="AH493" t="s">
        <v>5963</v>
      </c>
      <c r="AI493" t="s">
        <v>5963</v>
      </c>
      <c r="AJ493" t="s">
        <v>313</v>
      </c>
      <c r="AK493" t="s">
        <v>6104</v>
      </c>
      <c r="AL493" t="s">
        <v>3883</v>
      </c>
      <c r="AM493" t="s">
        <v>313</v>
      </c>
      <c r="AN493" t="s">
        <v>313</v>
      </c>
      <c r="AO493" t="s">
        <v>313</v>
      </c>
      <c r="AP493" t="s">
        <v>138</v>
      </c>
      <c r="AQ493">
        <v>1</v>
      </c>
    </row>
    <row r="494" spans="1:43" hidden="1" x14ac:dyDescent="0.3">
      <c r="A494" t="s">
        <v>45</v>
      </c>
      <c r="B494">
        <v>1124</v>
      </c>
      <c r="C494">
        <v>149</v>
      </c>
      <c r="D494">
        <v>3572</v>
      </c>
      <c r="E494" t="s">
        <v>313</v>
      </c>
      <c r="F494" t="s">
        <v>313</v>
      </c>
      <c r="G494" t="s">
        <v>5964</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5965</v>
      </c>
      <c r="AI494" t="s">
        <v>313</v>
      </c>
      <c r="AJ494" t="s">
        <v>313</v>
      </c>
      <c r="AK494" t="s">
        <v>5965</v>
      </c>
      <c r="AL494" t="s">
        <v>3883</v>
      </c>
      <c r="AM494" t="s">
        <v>313</v>
      </c>
      <c r="AN494" t="s">
        <v>313</v>
      </c>
      <c r="AO494" t="s">
        <v>313</v>
      </c>
      <c r="AP494" t="s">
        <v>3528</v>
      </c>
      <c r="AQ494">
        <v>1</v>
      </c>
    </row>
    <row r="495" spans="1:43" hidden="1" x14ac:dyDescent="0.3">
      <c r="A495" t="s">
        <v>45</v>
      </c>
      <c r="B495">
        <v>1125</v>
      </c>
      <c r="C495">
        <v>122</v>
      </c>
      <c r="D495">
        <v>3573</v>
      </c>
      <c r="E495" t="s">
        <v>313</v>
      </c>
      <c r="F495" t="s">
        <v>313</v>
      </c>
      <c r="G495" t="s">
        <v>5966</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30</v>
      </c>
      <c r="AA495" s="32">
        <v>46132</v>
      </c>
      <c r="AB495" s="62">
        <v>0.51258101851851856</v>
      </c>
      <c r="AC495" t="s">
        <v>322</v>
      </c>
      <c r="AD495" s="32"/>
      <c r="AE495" s="62"/>
      <c r="AF495" t="s">
        <v>313</v>
      </c>
      <c r="AH495" t="s">
        <v>5136</v>
      </c>
      <c r="AI495" t="s">
        <v>313</v>
      </c>
      <c r="AJ495" t="s">
        <v>313</v>
      </c>
      <c r="AK495" t="s">
        <v>5965</v>
      </c>
      <c r="AL495" t="s">
        <v>3883</v>
      </c>
      <c r="AM495" t="s">
        <v>313</v>
      </c>
      <c r="AN495" t="s">
        <v>313</v>
      </c>
      <c r="AO495" t="s">
        <v>313</v>
      </c>
      <c r="AP495" t="s">
        <v>2223</v>
      </c>
      <c r="AQ495">
        <v>1</v>
      </c>
    </row>
    <row r="496" spans="1:43" hidden="1" x14ac:dyDescent="0.3">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6105</v>
      </c>
      <c r="AI496" t="s">
        <v>6105</v>
      </c>
      <c r="AJ496" t="s">
        <v>313</v>
      </c>
      <c r="AK496" t="s">
        <v>6105</v>
      </c>
      <c r="AL496" t="s">
        <v>3883</v>
      </c>
      <c r="AM496" t="s">
        <v>313</v>
      </c>
      <c r="AN496" t="s">
        <v>313</v>
      </c>
      <c r="AO496" t="s">
        <v>313</v>
      </c>
      <c r="AP496" t="s">
        <v>313</v>
      </c>
      <c r="AQ496">
        <v>1</v>
      </c>
    </row>
    <row r="497" spans="1:43" hidden="1" x14ac:dyDescent="0.3">
      <c r="A497" t="s">
        <v>45</v>
      </c>
      <c r="B497">
        <v>1158</v>
      </c>
      <c r="C497">
        <v>208</v>
      </c>
      <c r="D497">
        <v>3635</v>
      </c>
      <c r="E497" t="s">
        <v>313</v>
      </c>
      <c r="F497" t="s">
        <v>313</v>
      </c>
      <c r="G497" t="s">
        <v>6106</v>
      </c>
      <c r="H497">
        <v>42830750000130</v>
      </c>
      <c r="I497" t="s">
        <v>2961</v>
      </c>
      <c r="J497" t="s">
        <v>2961</v>
      </c>
      <c r="K497" t="s">
        <v>5962</v>
      </c>
      <c r="M497" t="s">
        <v>5000</v>
      </c>
      <c r="N497" t="s">
        <v>313</v>
      </c>
      <c r="O497" t="s">
        <v>5927</v>
      </c>
      <c r="P497" t="s">
        <v>631</v>
      </c>
      <c r="Q497" t="s">
        <v>330</v>
      </c>
      <c r="R497" t="s">
        <v>313</v>
      </c>
      <c r="S497" t="s">
        <v>313</v>
      </c>
      <c r="T497" t="s">
        <v>2461</v>
      </c>
      <c r="U497" t="s">
        <v>2470</v>
      </c>
      <c r="V497" t="s">
        <v>313</v>
      </c>
      <c r="W497">
        <v>360</v>
      </c>
      <c r="X497">
        <v>32076</v>
      </c>
      <c r="Y497" t="s">
        <v>313</v>
      </c>
      <c r="Z497">
        <v>21</v>
      </c>
      <c r="AA497" s="32">
        <v>46141</v>
      </c>
      <c r="AB497" s="62">
        <v>0.69581018518518523</v>
      </c>
      <c r="AC497" t="s">
        <v>322</v>
      </c>
      <c r="AD497" s="32"/>
      <c r="AE497" s="62"/>
      <c r="AF497" t="s">
        <v>313</v>
      </c>
      <c r="AH497" t="s">
        <v>6105</v>
      </c>
      <c r="AI497" t="s">
        <v>6105</v>
      </c>
      <c r="AJ497" t="s">
        <v>313</v>
      </c>
      <c r="AK497" t="s">
        <v>6105</v>
      </c>
      <c r="AL497" t="s">
        <v>3883</v>
      </c>
      <c r="AM497" t="s">
        <v>313</v>
      </c>
      <c r="AN497" t="s">
        <v>313</v>
      </c>
      <c r="AO497" t="s">
        <v>313</v>
      </c>
      <c r="AP497" t="s">
        <v>313</v>
      </c>
      <c r="AQ497">
        <v>1</v>
      </c>
    </row>
    <row r="498" spans="1:43" x14ac:dyDescent="0.3">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14</v>
      </c>
      <c r="AA498" s="32">
        <v>46148</v>
      </c>
      <c r="AB498" s="62">
        <v>0.63268518518518524</v>
      </c>
      <c r="AC498" t="s">
        <v>322</v>
      </c>
      <c r="AD498" s="32"/>
      <c r="AE498" s="62"/>
      <c r="AF498" t="s">
        <v>313</v>
      </c>
      <c r="AH498" t="s">
        <v>6221</v>
      </c>
      <c r="AI498" t="s">
        <v>6298</v>
      </c>
      <c r="AJ498" t="s">
        <v>313</v>
      </c>
      <c r="AK498" t="s">
        <v>6298</v>
      </c>
      <c r="AL498" t="s">
        <v>3883</v>
      </c>
      <c r="AM498" t="s">
        <v>313</v>
      </c>
      <c r="AN498" t="s">
        <v>313</v>
      </c>
      <c r="AO498" t="s">
        <v>313</v>
      </c>
      <c r="AP498" t="s">
        <v>3528</v>
      </c>
      <c r="AQ498">
        <v>1</v>
      </c>
    </row>
    <row r="499" spans="1:43" x14ac:dyDescent="0.3">
      <c r="A499" t="s">
        <v>45</v>
      </c>
      <c r="B499">
        <v>1183</v>
      </c>
      <c r="C499">
        <v>174</v>
      </c>
      <c r="D499">
        <v>3740</v>
      </c>
      <c r="E499" t="s">
        <v>313</v>
      </c>
      <c r="F499" t="s">
        <v>313</v>
      </c>
      <c r="G499" t="s">
        <v>6299</v>
      </c>
      <c r="H499">
        <v>45238441000164</v>
      </c>
      <c r="I499" t="s">
        <v>2562</v>
      </c>
      <c r="J499" t="s">
        <v>2562</v>
      </c>
      <c r="K499" t="s">
        <v>2564</v>
      </c>
      <c r="L499">
        <v>11973359869</v>
      </c>
      <c r="M499" t="s">
        <v>2565</v>
      </c>
      <c r="N499" t="s">
        <v>313</v>
      </c>
      <c r="O499" t="s">
        <v>5881</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6221</v>
      </c>
      <c r="AI499" t="s">
        <v>6298</v>
      </c>
      <c r="AJ499" t="s">
        <v>313</v>
      </c>
      <c r="AK499" t="s">
        <v>6298</v>
      </c>
      <c r="AL499" t="s">
        <v>3883</v>
      </c>
      <c r="AM499" t="s">
        <v>313</v>
      </c>
      <c r="AN499" t="s">
        <v>313</v>
      </c>
      <c r="AO499" t="s">
        <v>313</v>
      </c>
      <c r="AP499" t="s">
        <v>2223</v>
      </c>
      <c r="AQ499">
        <v>1</v>
      </c>
    </row>
    <row r="500" spans="1:43" x14ac:dyDescent="0.3">
      <c r="A500" t="s">
        <v>45</v>
      </c>
      <c r="B500">
        <v>1207</v>
      </c>
      <c r="C500">
        <v>103</v>
      </c>
      <c r="D500">
        <v>3784</v>
      </c>
      <c r="E500" t="s">
        <v>313</v>
      </c>
      <c r="F500" t="s">
        <v>313</v>
      </c>
      <c r="G500" t="s">
        <v>6378</v>
      </c>
      <c r="H500">
        <v>12549273000179</v>
      </c>
      <c r="I500" t="s">
        <v>2359</v>
      </c>
      <c r="J500" t="s">
        <v>2359</v>
      </c>
      <c r="K500" t="s">
        <v>313</v>
      </c>
      <c r="M500" t="s">
        <v>2362</v>
      </c>
      <c r="N500" t="s">
        <v>313</v>
      </c>
      <c r="O500" t="s">
        <v>5874</v>
      </c>
      <c r="P500" t="s">
        <v>1130</v>
      </c>
      <c r="Q500" t="s">
        <v>330</v>
      </c>
      <c r="R500" t="s">
        <v>313</v>
      </c>
      <c r="S500" t="s">
        <v>313</v>
      </c>
      <c r="T500" t="s">
        <v>2461</v>
      </c>
      <c r="U500" t="s">
        <v>2470</v>
      </c>
      <c r="V500" t="s">
        <v>313</v>
      </c>
      <c r="W500">
        <v>8100</v>
      </c>
      <c r="X500">
        <v>1080</v>
      </c>
      <c r="Y500" t="s">
        <v>313</v>
      </c>
      <c r="Z500">
        <v>9</v>
      </c>
      <c r="AA500" s="32">
        <v>46153</v>
      </c>
      <c r="AB500" s="62">
        <v>0.64332175925925927</v>
      </c>
      <c r="AC500" t="s">
        <v>322</v>
      </c>
      <c r="AD500" s="32"/>
      <c r="AE500" s="62"/>
      <c r="AF500" t="s">
        <v>313</v>
      </c>
      <c r="AH500" t="s">
        <v>6379</v>
      </c>
      <c r="AI500" t="s">
        <v>6142</v>
      </c>
      <c r="AJ500" t="s">
        <v>313</v>
      </c>
      <c r="AK500" t="s">
        <v>6379</v>
      </c>
      <c r="AL500" t="s">
        <v>3883</v>
      </c>
      <c r="AM500" t="s">
        <v>313</v>
      </c>
      <c r="AN500" t="s">
        <v>313</v>
      </c>
      <c r="AO500" t="s">
        <v>313</v>
      </c>
      <c r="AP500" t="s">
        <v>96</v>
      </c>
      <c r="AQ500">
        <v>1</v>
      </c>
    </row>
    <row r="501" spans="1:43" x14ac:dyDescent="0.3">
      <c r="A501" t="s">
        <v>45</v>
      </c>
      <c r="B501">
        <v>1210</v>
      </c>
      <c r="D501">
        <v>3789</v>
      </c>
      <c r="E501" t="s">
        <v>313</v>
      </c>
      <c r="F501" t="s">
        <v>313</v>
      </c>
      <c r="G501" t="s">
        <v>6414</v>
      </c>
      <c r="H501">
        <v>10303813000104</v>
      </c>
      <c r="I501" t="s">
        <v>313</v>
      </c>
      <c r="J501" t="s">
        <v>6415</v>
      </c>
      <c r="K501" t="s">
        <v>6416</v>
      </c>
      <c r="M501" t="s">
        <v>4010</v>
      </c>
      <c r="N501" t="s">
        <v>313</v>
      </c>
      <c r="O501" t="s">
        <v>313</v>
      </c>
      <c r="P501" t="s">
        <v>313</v>
      </c>
      <c r="Q501" t="s">
        <v>313</v>
      </c>
      <c r="R501" t="s">
        <v>313</v>
      </c>
      <c r="S501" t="s">
        <v>313</v>
      </c>
      <c r="T501" t="s">
        <v>2461</v>
      </c>
      <c r="U501" t="s">
        <v>2470</v>
      </c>
      <c r="V501" t="s">
        <v>313</v>
      </c>
      <c r="W501">
        <v>3360</v>
      </c>
      <c r="X501">
        <v>7128</v>
      </c>
      <c r="Y501" t="s">
        <v>313</v>
      </c>
      <c r="Z501">
        <v>8</v>
      </c>
      <c r="AA501" s="32">
        <v>46154</v>
      </c>
      <c r="AB501" s="62">
        <v>0.69754629629629628</v>
      </c>
      <c r="AC501" t="s">
        <v>322</v>
      </c>
      <c r="AD501" s="32"/>
      <c r="AE501" s="62"/>
      <c r="AF501" t="s">
        <v>313</v>
      </c>
      <c r="AH501" t="s">
        <v>6417</v>
      </c>
      <c r="AI501" t="s">
        <v>6417</v>
      </c>
      <c r="AJ501" t="s">
        <v>6275</v>
      </c>
      <c r="AK501" t="s">
        <v>6417</v>
      </c>
      <c r="AL501" t="s">
        <v>3883</v>
      </c>
      <c r="AM501" t="s">
        <v>313</v>
      </c>
      <c r="AN501" t="s">
        <v>313</v>
      </c>
      <c r="AO501" t="s">
        <v>313</v>
      </c>
      <c r="AP501" t="s">
        <v>313</v>
      </c>
      <c r="AQ501">
        <v>1</v>
      </c>
    </row>
    <row r="502" spans="1:43" x14ac:dyDescent="0.3">
      <c r="A502" t="s">
        <v>45</v>
      </c>
      <c r="B502">
        <v>1235</v>
      </c>
      <c r="C502">
        <v>194</v>
      </c>
      <c r="D502">
        <v>3920</v>
      </c>
      <c r="E502" t="s">
        <v>313</v>
      </c>
      <c r="F502" t="s">
        <v>313</v>
      </c>
      <c r="G502" t="s">
        <v>2926</v>
      </c>
      <c r="H502">
        <v>44580314000186</v>
      </c>
      <c r="I502" t="s">
        <v>3891</v>
      </c>
      <c r="J502" t="s">
        <v>3891</v>
      </c>
      <c r="K502" t="s">
        <v>4412</v>
      </c>
      <c r="M502" t="s">
        <v>3892</v>
      </c>
      <c r="N502" t="s">
        <v>313</v>
      </c>
      <c r="O502" t="s">
        <v>5902</v>
      </c>
      <c r="P502" t="s">
        <v>2742</v>
      </c>
      <c r="Q502" t="s">
        <v>330</v>
      </c>
      <c r="R502" t="s">
        <v>313</v>
      </c>
      <c r="S502" t="s">
        <v>313</v>
      </c>
      <c r="T502" t="s">
        <v>2461</v>
      </c>
      <c r="U502" t="s">
        <v>356</v>
      </c>
      <c r="V502" t="s">
        <v>313</v>
      </c>
      <c r="W502">
        <v>22890</v>
      </c>
      <c r="X502">
        <v>0</v>
      </c>
      <c r="Y502" t="s">
        <v>313</v>
      </c>
      <c r="Z502">
        <v>0</v>
      </c>
      <c r="AA502" s="32">
        <v>46157</v>
      </c>
      <c r="AB502" s="62">
        <v>0.52318287037037037</v>
      </c>
      <c r="AC502" t="s">
        <v>358</v>
      </c>
      <c r="AD502" s="32">
        <v>46157</v>
      </c>
      <c r="AE502" s="62">
        <v>0.70194444444444448</v>
      </c>
      <c r="AF502" t="s">
        <v>313</v>
      </c>
      <c r="AH502" t="s">
        <v>6543</v>
      </c>
      <c r="AI502" t="s">
        <v>6543</v>
      </c>
      <c r="AJ502" t="s">
        <v>313</v>
      </c>
      <c r="AK502" t="s">
        <v>6543</v>
      </c>
      <c r="AL502" t="s">
        <v>3883</v>
      </c>
      <c r="AM502" t="s">
        <v>313</v>
      </c>
      <c r="AN502" t="s">
        <v>4580</v>
      </c>
      <c r="AO502" t="s">
        <v>313</v>
      </c>
      <c r="AP502" t="s">
        <v>313</v>
      </c>
      <c r="AQ502">
        <v>1</v>
      </c>
    </row>
    <row r="503" spans="1:43" x14ac:dyDescent="0.3">
      <c r="A503" t="s">
        <v>45</v>
      </c>
      <c r="B503">
        <v>1239</v>
      </c>
      <c r="C503">
        <v>135</v>
      </c>
      <c r="D503">
        <v>3930</v>
      </c>
      <c r="E503" t="s">
        <v>313</v>
      </c>
      <c r="F503" t="s">
        <v>313</v>
      </c>
      <c r="G503" t="s">
        <v>162</v>
      </c>
      <c r="I503" t="s">
        <v>162</v>
      </c>
      <c r="J503" t="s">
        <v>162</v>
      </c>
      <c r="K503" t="s">
        <v>6554</v>
      </c>
      <c r="M503" t="s">
        <v>2432</v>
      </c>
      <c r="N503" t="s">
        <v>313</v>
      </c>
      <c r="O503" t="s">
        <v>313</v>
      </c>
      <c r="P503" t="s">
        <v>313</v>
      </c>
      <c r="Q503" t="s">
        <v>313</v>
      </c>
      <c r="R503" t="s">
        <v>313</v>
      </c>
      <c r="S503" t="s">
        <v>313</v>
      </c>
      <c r="T503" t="s">
        <v>2461</v>
      </c>
      <c r="U503" t="s">
        <v>2470</v>
      </c>
      <c r="V503" t="s">
        <v>313</v>
      </c>
      <c r="W503">
        <v>3360</v>
      </c>
      <c r="X503">
        <v>3564</v>
      </c>
      <c r="Y503" t="s">
        <v>313</v>
      </c>
      <c r="Z503">
        <v>2</v>
      </c>
      <c r="AA503" s="32">
        <v>46160</v>
      </c>
      <c r="AB503" s="62">
        <v>0.69972222222222225</v>
      </c>
      <c r="AC503" t="s">
        <v>322</v>
      </c>
      <c r="AD503" s="32"/>
      <c r="AE503" s="62"/>
      <c r="AF503" t="s">
        <v>313</v>
      </c>
      <c r="AH503" t="s">
        <v>6537</v>
      </c>
      <c r="AI503" t="s">
        <v>6537</v>
      </c>
      <c r="AJ503" t="s">
        <v>313</v>
      </c>
      <c r="AK503" t="s">
        <v>6537</v>
      </c>
      <c r="AL503" t="s">
        <v>3883</v>
      </c>
      <c r="AM503" t="s">
        <v>313</v>
      </c>
      <c r="AN503" t="s">
        <v>313</v>
      </c>
      <c r="AO503" t="s">
        <v>313</v>
      </c>
      <c r="AP503" t="s">
        <v>313</v>
      </c>
      <c r="AQ503">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2026-05-21T14:50:28Z</dcterms:modified>
</cp:coreProperties>
</file>