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628"/>
  <workbookPr/>
  <mc:AlternateContent xmlns:mc="http://schemas.openxmlformats.org/markup-compatibility/2006">
    <mc:Choice Requires="x15">
      <x15ac:absPath xmlns:x15ac="http://schemas.microsoft.com/office/spreadsheetml/2010/11/ac" url="C:\Users\psanj\Downloads\"/>
    </mc:Choice>
  </mc:AlternateContent>
  <xr:revisionPtr revIDLastSave="0" documentId="13_ncr:1_{05F4FB21-FFC6-4E56-82E9-CDAD5421F0E2}" xr6:coauthVersionLast="47" xr6:coauthVersionMax="47" xr10:uidLastSave="{00000000-0000-0000-0000-000000000000}"/>
  <bookViews>
    <workbookView xWindow="-108" yWindow="-108" windowWidth="23256" windowHeight="12456" tabRatio="608" activeTab="3" xr2:uid="{26D4546B-D2A1-4444-8EAF-A6228F96F0C1}"/>
  </bookViews>
  <sheets>
    <sheet name="Sheet2" sheetId="8" r:id="rId1"/>
    <sheet name="calculations" sheetId="5" r:id="rId2"/>
    <sheet name="Call-center portfolio" sheetId="7" r:id="rId3"/>
    <sheet name="Data" sheetId="2" r:id="rId4"/>
    <sheet name="Assets" sheetId="4" r:id="rId5"/>
  </sheets>
  <definedNames>
    <definedName name="_xlnm._FilterDatabase" localSheetId="3" hidden="1">Data!$B$3:$H$1003</definedName>
    <definedName name="_xlcn.WorksheetConnection_sampledataexcelportfolioproject.xlsxcalls1" hidden="1">calls[]</definedName>
    <definedName name="_xlcn.WorksheetConnection_sampledataexcelportfolioproject.xlsxcustomers1" hidden="1">customers[]</definedName>
    <definedName name="ExternalData_1" localSheetId="0" hidden="1">Sheet2!$A$3:$M$14</definedName>
    <definedName name="Slicer_Representative">#N/A</definedName>
  </definedNames>
  <calcPr calcId="191029"/>
  <pivotCaches>
    <pivotCache cacheId="58" r:id="rId6"/>
    <pivotCache cacheId="61" r:id="rId7"/>
    <pivotCache cacheId="64" r:id="rId8"/>
    <pivotCache cacheId="67" r:id="rId9"/>
    <pivotCache cacheId="100" r:id="rId10"/>
    <pivotCache cacheId="103" r:id="rId11"/>
    <pivotCache cacheId="106" r:id="rId12"/>
    <pivotCache cacheId="109" r:id="rId13"/>
    <pivotCache cacheId="112" r:id="rId14"/>
  </pivotCaches>
  <extLst>
    <ext xmlns:x14="http://schemas.microsoft.com/office/spreadsheetml/2009/9/main" uri="{876F7934-8845-4945-9796-88D515C7AA90}">
      <x14:pivotCaches>
        <pivotCache cacheId="42" r:id="rId15"/>
      </x14:pivotCaches>
    </ex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sample-data-excel-portfolio-project.xlsx!customers"/>
          <x15:modelTable id="calls" name="calls" connection="WorksheetConnection_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8" i="4" l="1"/>
  <c r="O20" i="7"/>
  <c r="O21" i="7"/>
  <c r="P21" i="7"/>
  <c r="Q21" i="7"/>
  <c r="R21" i="7"/>
  <c r="S21" i="7"/>
  <c r="T21" i="7"/>
  <c r="U21" i="7"/>
  <c r="O22" i="7"/>
  <c r="P22" i="7"/>
  <c r="Q22" i="7"/>
  <c r="R22" i="7"/>
  <c r="S22" i="7"/>
  <c r="T22" i="7"/>
  <c r="U22" i="7"/>
  <c r="O23" i="7"/>
  <c r="P23" i="7"/>
  <c r="Q23" i="7"/>
  <c r="R23" i="7"/>
  <c r="S23" i="7"/>
  <c r="T23" i="7"/>
  <c r="U23" i="7"/>
  <c r="O24" i="7"/>
  <c r="P24" i="7"/>
  <c r="Q24" i="7"/>
  <c r="R24" i="7"/>
  <c r="S24" i="7"/>
  <c r="T24" i="7"/>
  <c r="U24" i="7"/>
  <c r="O25" i="7"/>
  <c r="O26" i="7"/>
  <c r="P26" i="7"/>
  <c r="Q26" i="7"/>
  <c r="R26" i="7"/>
  <c r="S26" i="7"/>
  <c r="T26" i="7"/>
  <c r="U26" i="7"/>
  <c r="O27" i="7"/>
  <c r="P27" i="7"/>
  <c r="Q27" i="7"/>
  <c r="R27" i="7"/>
  <c r="S27" i="7"/>
  <c r="T27" i="7"/>
  <c r="U27" i="7"/>
  <c r="O28" i="7"/>
  <c r="P28" i="7"/>
  <c r="Q28" i="7"/>
  <c r="R28" i="7"/>
  <c r="S28" i="7"/>
  <c r="T28" i="7"/>
  <c r="U28" i="7"/>
  <c r="O29" i="7"/>
  <c r="P29" i="7"/>
  <c r="Q29" i="7"/>
  <c r="R29" i="7"/>
  <c r="S29" i="7"/>
  <c r="T29" i="7"/>
  <c r="U29" i="7"/>
  <c r="O30" i="7"/>
  <c r="P30" i="7"/>
  <c r="Q30" i="7"/>
  <c r="R30" i="7"/>
  <c r="S30" i="7"/>
  <c r="T30" i="7"/>
  <c r="U30" i="7"/>
  <c r="O31" i="7"/>
  <c r="P31" i="7"/>
  <c r="Q31" i="7"/>
  <c r="R31" i="7"/>
  <c r="S31" i="7"/>
  <c r="T31" i="7"/>
  <c r="U31" i="7"/>
  <c r="O32" i="7"/>
  <c r="O33" i="7"/>
  <c r="P33" i="7"/>
  <c r="Q33" i="7"/>
  <c r="R33" i="7"/>
  <c r="S33" i="7"/>
  <c r="T33" i="7"/>
  <c r="U33" i="7"/>
  <c r="O34" i="7"/>
  <c r="P34" i="7"/>
  <c r="Q34" i="7"/>
  <c r="R34" i="7"/>
  <c r="S34" i="7"/>
  <c r="T34" i="7"/>
  <c r="U34" i="7"/>
  <c r="O35" i="7"/>
  <c r="P35" i="7"/>
  <c r="Q35" i="7"/>
  <c r="R35" i="7"/>
  <c r="S35" i="7"/>
  <c r="T35" i="7"/>
  <c r="U35" i="7"/>
  <c r="O36" i="7"/>
  <c r="P36" i="7"/>
  <c r="Q36" i="7"/>
  <c r="R36" i="7"/>
  <c r="S36" i="7"/>
  <c r="T36" i="7"/>
  <c r="U36" i="7"/>
  <c r="O37" i="7"/>
  <c r="P37" i="7"/>
  <c r="Q37" i="7"/>
  <c r="R37" i="7"/>
  <c r="S37" i="7"/>
  <c r="T37" i="7"/>
  <c r="U37" i="7"/>
  <c r="I51" i="5"/>
  <c r="F54" i="5" a="1"/>
  <c r="F54" i="5"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s="1"/>
  <c r="K6" i="2" a="1"/>
  <c r="K6" i="2" s="1"/>
  <c r="K7" i="2" a="1"/>
  <c r="K7" i="2" s="1"/>
  <c r="K8" i="2" a="1"/>
  <c r="K8" i="2" s="1"/>
  <c r="K9" i="2" a="1"/>
  <c r="K9" i="2" s="1"/>
  <c r="K10" i="2" a="1"/>
  <c r="K10" i="2" s="1"/>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s="1"/>
  <c r="K30" i="2" a="1"/>
  <c r="K30" i="2" s="1"/>
  <c r="K31" i="2" a="1"/>
  <c r="K31" i="2"/>
  <c r="K32" i="2" a="1"/>
  <c r="K32" i="2" s="1"/>
  <c r="K33" i="2" a="1"/>
  <c r="K33" i="2" s="1"/>
  <c r="K34" i="2" a="1"/>
  <c r="K34" i="2" s="1"/>
  <c r="K35" i="2" a="1"/>
  <c r="K35" i="2" s="1"/>
  <c r="K36" i="2" a="1"/>
  <c r="K36" i="2" s="1"/>
  <c r="K37" i="2" a="1"/>
  <c r="K37" i="2" s="1"/>
  <c r="K38" i="2" a="1"/>
  <c r="K38" i="2" s="1"/>
  <c r="K39" i="2" a="1"/>
  <c r="K39" i="2" s="1"/>
  <c r="K40" i="2" a="1"/>
  <c r="K40" i="2"/>
  <c r="K41" i="2" a="1"/>
  <c r="K41" i="2" s="1"/>
  <c r="K42" i="2" a="1"/>
  <c r="K42" i="2" s="1"/>
  <c r="K43" i="2" a="1"/>
  <c r="K43" i="2" s="1"/>
  <c r="K44" i="2" a="1"/>
  <c r="K44" i="2" s="1"/>
  <c r="K45" i="2" a="1"/>
  <c r="K45" i="2" s="1"/>
  <c r="K46" i="2" a="1"/>
  <c r="K46" i="2" s="1"/>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s="1"/>
  <c r="K66" i="2" a="1"/>
  <c r="K66" i="2" s="1"/>
  <c r="K67" i="2" a="1"/>
  <c r="K67" i="2" s="1"/>
  <c r="K68" i="2" a="1"/>
  <c r="K68" i="2" s="1"/>
  <c r="K69" i="2" a="1"/>
  <c r="K69" i="2" s="1"/>
  <c r="K70" i="2" a="1"/>
  <c r="K70" i="2" s="1"/>
  <c r="K71" i="2" a="1"/>
  <c r="K71" i="2" s="1"/>
  <c r="K72" i="2" a="1"/>
  <c r="K72" i="2" s="1"/>
  <c r="K73" i="2" a="1"/>
  <c r="K73" i="2" s="1"/>
  <c r="K74" i="2" a="1"/>
  <c r="K74" i="2"/>
  <c r="K75" i="2" a="1"/>
  <c r="K75" i="2" s="1"/>
  <c r="K76" i="2" a="1"/>
  <c r="K76" i="2" s="1"/>
  <c r="K77" i="2" a="1"/>
  <c r="K77" i="2" s="1"/>
  <c r="K78" i="2" a="1"/>
  <c r="K78" i="2" s="1"/>
  <c r="K79" i="2" a="1"/>
  <c r="K79" i="2" s="1"/>
  <c r="K80" i="2" a="1"/>
  <c r="K80" i="2" s="1"/>
  <c r="K81" i="2" a="1"/>
  <c r="K81" i="2" s="1"/>
  <c r="K82" i="2" a="1"/>
  <c r="K82" i="2" s="1"/>
  <c r="K83" i="2" a="1"/>
  <c r="K83" i="2"/>
  <c r="K84" i="2" a="1"/>
  <c r="K84" i="2" s="1"/>
  <c r="K85" i="2" a="1"/>
  <c r="K85" i="2" s="1"/>
  <c r="K86" i="2" a="1"/>
  <c r="K86" i="2" s="1"/>
  <c r="K87" i="2" a="1"/>
  <c r="K87" i="2" s="1"/>
  <c r="K88" i="2" a="1"/>
  <c r="K88" i="2" s="1"/>
  <c r="K89" i="2" a="1"/>
  <c r="K89" i="2" s="1"/>
  <c r="K90" i="2" a="1"/>
  <c r="K90" i="2" s="1"/>
  <c r="K91" i="2" a="1"/>
  <c r="K91" i="2" s="1"/>
  <c r="K92" i="2" a="1"/>
  <c r="K92" i="2" s="1"/>
  <c r="K93" i="2" a="1"/>
  <c r="K93" i="2" s="1"/>
  <c r="K94" i="2" a="1"/>
  <c r="K94" i="2"/>
  <c r="K95" i="2" a="1"/>
  <c r="K95" i="2" s="1"/>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s="1"/>
  <c r="K131" i="2" a="1"/>
  <c r="K131" i="2" s="1"/>
  <c r="K132" i="2" a="1"/>
  <c r="K132" i="2" s="1"/>
  <c r="K133" i="2" a="1"/>
  <c r="K133" i="2" s="1"/>
  <c r="K134" i="2" a="1"/>
  <c r="K134" i="2" s="1"/>
  <c r="K135" i="2" a="1"/>
  <c r="K135" i="2" s="1"/>
  <c r="K136" i="2" a="1"/>
  <c r="K136" i="2" s="1"/>
  <c r="K137" i="2" a="1"/>
  <c r="K137" i="2"/>
  <c r="K138" i="2" a="1"/>
  <c r="K138" i="2" s="1"/>
  <c r="K139" i="2" a="1"/>
  <c r="K139" i="2" s="1"/>
  <c r="K140" i="2" a="1"/>
  <c r="K140" i="2" s="1"/>
  <c r="K141" i="2" a="1"/>
  <c r="K141" i="2" s="1"/>
  <c r="K142" i="2" a="1"/>
  <c r="K142" i="2" s="1"/>
  <c r="K143" i="2" a="1"/>
  <c r="K143" i="2"/>
  <c r="K144" i="2" a="1"/>
  <c r="K144" i="2" s="1"/>
  <c r="K145" i="2" a="1"/>
  <c r="K145" i="2" s="1"/>
  <c r="K146" i="2" a="1"/>
  <c r="K146" i="2" s="1"/>
  <c r="K147" i="2" a="1"/>
  <c r="K147" i="2" s="1"/>
  <c r="K148" i="2" a="1"/>
  <c r="K148" i="2" s="1"/>
  <c r="K149" i="2" a="1"/>
  <c r="K149" i="2" s="1"/>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s="1"/>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s="1"/>
  <c r="K183" i="2" a="1"/>
  <c r="K183" i="2" s="1"/>
  <c r="K184" i="2" a="1"/>
  <c r="K184" i="2" s="1"/>
  <c r="K185" i="2" a="1"/>
  <c r="K185" i="2" s="1"/>
  <c r="K186" i="2" a="1"/>
  <c r="K186" i="2" s="1"/>
  <c r="K187" i="2" a="1"/>
  <c r="K187" i="2" s="1"/>
  <c r="K188" i="2" a="1"/>
  <c r="K188" i="2" s="1"/>
  <c r="K189" i="2" a="1"/>
  <c r="K189" i="2" s="1"/>
  <c r="K190" i="2" a="1"/>
  <c r="K190" i="2" s="1"/>
  <c r="K191" i="2" a="1"/>
  <c r="K191" i="2" s="1"/>
  <c r="K192" i="2" a="1"/>
  <c r="K192" i="2" s="1"/>
  <c r="K193" i="2" a="1"/>
  <c r="K193" i="2" s="1"/>
  <c r="K194" i="2" a="1"/>
  <c r="K194" i="2" s="1"/>
  <c r="K195" i="2" a="1"/>
  <c r="K195" i="2" s="1"/>
  <c r="K196" i="2" a="1"/>
  <c r="K196" i="2" s="1"/>
  <c r="K197" i="2" a="1"/>
  <c r="K197" i="2" s="1"/>
  <c r="K198" i="2" a="1"/>
  <c r="K198" i="2" s="1"/>
  <c r="K199" i="2" a="1"/>
  <c r="K199" i="2" s="1"/>
  <c r="K200" i="2" a="1"/>
  <c r="K200" i="2" s="1"/>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s="1"/>
  <c r="K215" i="2" a="1"/>
  <c r="K215" i="2" s="1"/>
  <c r="K216" i="2" a="1"/>
  <c r="K216" i="2" s="1"/>
  <c r="K217" i="2" a="1"/>
  <c r="K217" i="2" s="1"/>
  <c r="K218" i="2" a="1"/>
  <c r="K218" i="2" s="1"/>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s="1"/>
  <c r="K491" i="2" a="1"/>
  <c r="K491" i="2" s="1"/>
  <c r="K492" i="2" a="1"/>
  <c r="K492" i="2" s="1"/>
  <c r="K493" i="2" a="1"/>
  <c r="K493" i="2" s="1"/>
  <c r="K494" i="2" a="1"/>
  <c r="K494" i="2" s="1"/>
  <c r="K495" i="2" a="1"/>
  <c r="K495" i="2" s="1"/>
  <c r="K496" i="2" a="1"/>
  <c r="K496" i="2"/>
  <c r="K497" i="2" a="1"/>
  <c r="K497" i="2" s="1"/>
  <c r="K498" i="2" a="1"/>
  <c r="K498" i="2" s="1"/>
  <c r="K499" i="2" a="1"/>
  <c r="K499" i="2" s="1"/>
  <c r="K500" i="2" a="1"/>
  <c r="K500" i="2" s="1"/>
  <c r="K501" i="2" a="1"/>
  <c r="K501" i="2"/>
  <c r="K502" i="2" a="1"/>
  <c r="K502" i="2" s="1"/>
  <c r="K503" i="2" a="1"/>
  <c r="K503" i="2" s="1"/>
  <c r="K504" i="2" a="1"/>
  <c r="K504" i="2" s="1"/>
  <c r="K505" i="2" a="1"/>
  <c r="K505" i="2" s="1"/>
  <c r="K506" i="2" a="1"/>
  <c r="K506" i="2" s="1"/>
  <c r="K507" i="2" a="1"/>
  <c r="K507" i="2" s="1"/>
  <c r="K508" i="2" a="1"/>
  <c r="K508" i="2" s="1"/>
  <c r="K509" i="2" a="1"/>
  <c r="K509" i="2" s="1"/>
  <c r="K510" i="2" a="1"/>
  <c r="K510" i="2" s="1"/>
  <c r="K511" i="2" a="1"/>
  <c r="K511" i="2" s="1"/>
  <c r="K512" i="2" a="1"/>
  <c r="K512" i="2" s="1"/>
  <c r="K513" i="2" a="1"/>
  <c r="K513" i="2"/>
  <c r="K514" i="2" a="1"/>
  <c r="K514" i="2" s="1"/>
  <c r="K515" i="2" a="1"/>
  <c r="K515" i="2" s="1"/>
  <c r="K516" i="2" a="1"/>
  <c r="K516" i="2" s="1"/>
  <c r="K517" i="2" a="1"/>
  <c r="K517" i="2" s="1"/>
  <c r="K518" i="2" a="1"/>
  <c r="K518" i="2" s="1"/>
  <c r="K519" i="2" a="1"/>
  <c r="K519" i="2" s="1"/>
  <c r="K520" i="2" a="1"/>
  <c r="K520" i="2" s="1"/>
  <c r="K521" i="2" a="1"/>
  <c r="K521" i="2" s="1"/>
  <c r="K522" i="2" a="1"/>
  <c r="K522" i="2" s="1"/>
  <c r="K523" i="2" a="1"/>
  <c r="K523" i="2" s="1"/>
  <c r="K524" i="2" a="1"/>
  <c r="K524" i="2" s="1"/>
  <c r="K525" i="2" a="1"/>
  <c r="K525" i="2" s="1"/>
  <c r="K526" i="2" a="1"/>
  <c r="K526" i="2" s="1"/>
  <c r="K527" i="2" a="1"/>
  <c r="K527" i="2" s="1"/>
  <c r="K528" i="2" a="1"/>
  <c r="K528" i="2" s="1"/>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s="1"/>
  <c r="K545" i="2" a="1"/>
  <c r="K545" i="2" s="1"/>
  <c r="K546" i="2" a="1"/>
  <c r="K546" i="2" s="1"/>
  <c r="K547" i="2" a="1"/>
  <c r="K547" i="2" s="1"/>
  <c r="K548" i="2" a="1"/>
  <c r="K548" i="2" s="1"/>
  <c r="K549" i="2" a="1"/>
  <c r="K549" i="2" s="1"/>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s="1"/>
  <c r="K563" i="2" a="1"/>
  <c r="K563" i="2" s="1"/>
  <c r="K564" i="2" a="1"/>
  <c r="K564" i="2" s="1"/>
  <c r="K565" i="2" a="1"/>
  <c r="K565" i="2" s="1"/>
  <c r="K566" i="2" a="1"/>
  <c r="K566" i="2" s="1"/>
  <c r="K567" i="2" a="1"/>
  <c r="K567" i="2"/>
  <c r="K568" i="2" a="1"/>
  <c r="K568" i="2" s="1"/>
  <c r="K569" i="2" a="1"/>
  <c r="K569" i="2" s="1"/>
  <c r="K570" i="2" a="1"/>
  <c r="K570" i="2" s="1"/>
  <c r="K571" i="2" a="1"/>
  <c r="K571" i="2" s="1"/>
  <c r="K572" i="2" a="1"/>
  <c r="K572" i="2" s="1"/>
  <c r="K573" i="2" a="1"/>
  <c r="K573" i="2" s="1"/>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s="1"/>
  <c r="K598" i="2" a="1"/>
  <c r="K598" i="2" s="1"/>
  <c r="K599" i="2" a="1"/>
  <c r="K599" i="2" s="1"/>
  <c r="K600" i="2" a="1"/>
  <c r="K600" i="2" s="1"/>
  <c r="K601" i="2" a="1"/>
  <c r="K601" i="2" s="1"/>
  <c r="K602" i="2" a="1"/>
  <c r="K602" i="2" s="1"/>
  <c r="K603" i="2" a="1"/>
  <c r="K603" i="2" s="1"/>
  <c r="K604" i="2" a="1"/>
  <c r="K604" i="2" s="1"/>
  <c r="K605" i="2" a="1"/>
  <c r="K605" i="2" s="1"/>
  <c r="K606" i="2" a="1"/>
  <c r="K606" i="2" s="1"/>
  <c r="K607" i="2" a="1"/>
  <c r="K607" i="2" s="1"/>
  <c r="K608" i="2" a="1"/>
  <c r="K608" i="2" s="1"/>
  <c r="K609" i="2" a="1"/>
  <c r="K609" i="2" s="1"/>
  <c r="K610" i="2" a="1"/>
  <c r="K610" i="2"/>
  <c r="K611" i="2" a="1"/>
  <c r="K611" i="2" s="1"/>
  <c r="K612" i="2" a="1"/>
  <c r="K612" i="2" s="1"/>
  <c r="K613" i="2" a="1"/>
  <c r="K613" i="2" s="1"/>
  <c r="K614" i="2" a="1"/>
  <c r="K614" i="2" s="1"/>
  <c r="K615" i="2" a="1"/>
  <c r="K615" i="2" s="1"/>
  <c r="K616" i="2" a="1"/>
  <c r="K616" i="2" s="1"/>
  <c r="K617" i="2" a="1"/>
  <c r="K617" i="2" s="1"/>
  <c r="K618" i="2" a="1"/>
  <c r="K618" i="2" s="1"/>
  <c r="K619" i="2" a="1"/>
  <c r="K619" i="2" s="1"/>
  <c r="K620" i="2" a="1"/>
  <c r="K620" i="2" s="1"/>
  <c r="K621" i="2" a="1"/>
  <c r="K621" i="2" s="1"/>
  <c r="K622" i="2" a="1"/>
  <c r="K622" i="2" s="1"/>
  <c r="K623" i="2" a="1"/>
  <c r="K623" i="2" s="1"/>
  <c r="K624" i="2" a="1"/>
  <c r="K624" i="2" s="1"/>
  <c r="K625" i="2" a="1"/>
  <c r="K625" i="2" s="1"/>
  <c r="K626" i="2" a="1"/>
  <c r="K626" i="2" s="1"/>
  <c r="K627" i="2" a="1"/>
  <c r="K627" i="2" s="1"/>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s="1"/>
  <c r="K647" i="2" a="1"/>
  <c r="K647" i="2" s="1"/>
  <c r="K648" i="2" a="1"/>
  <c r="K648" i="2" s="1"/>
  <c r="K649" i="2" a="1"/>
  <c r="K649" i="2" s="1"/>
  <c r="K650" i="2" a="1"/>
  <c r="K650" i="2" s="1"/>
  <c r="K651" i="2" a="1"/>
  <c r="K651" i="2"/>
  <c r="K652" i="2" a="1"/>
  <c r="K652" i="2" s="1"/>
  <c r="K653" i="2" a="1"/>
  <c r="K653" i="2" s="1"/>
  <c r="K654" i="2" a="1"/>
  <c r="K654" i="2"/>
  <c r="K655" i="2" a="1"/>
  <c r="K655" i="2" s="1"/>
  <c r="K656" i="2" a="1"/>
  <c r="K656" i="2" s="1"/>
  <c r="K657" i="2" a="1"/>
  <c r="K657" i="2" s="1"/>
  <c r="K658" i="2" a="1"/>
  <c r="K658" i="2" s="1"/>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s="1"/>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s="1"/>
  <c r="K701" i="2" a="1"/>
  <c r="K701" i="2" s="1"/>
  <c r="K702" i="2" a="1"/>
  <c r="K702" i="2" s="1"/>
  <c r="K703" i="2" a="1"/>
  <c r="K703" i="2" s="1"/>
  <c r="K704" i="2" a="1"/>
  <c r="K704" i="2" s="1"/>
  <c r="K705" i="2" a="1"/>
  <c r="K705" i="2" s="1"/>
  <c r="K706" i="2" a="1"/>
  <c r="K706" i="2" s="1"/>
  <c r="K707" i="2" a="1"/>
  <c r="K707" i="2" s="1"/>
  <c r="K708" i="2" a="1"/>
  <c r="K708" i="2" s="1"/>
  <c r="K709" i="2" a="1"/>
  <c r="K709" i="2" s="1"/>
  <c r="K710" i="2" a="1"/>
  <c r="K710" i="2" s="1"/>
  <c r="K711" i="2" a="1"/>
  <c r="K711" i="2" s="1"/>
  <c r="K712" i="2" a="1"/>
  <c r="K712" i="2" s="1"/>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s="1"/>
  <c r="K730" i="2" a="1"/>
  <c r="K730" i="2" s="1"/>
  <c r="K731" i="2" a="1"/>
  <c r="K731" i="2" s="1"/>
  <c r="K732" i="2" a="1"/>
  <c r="K732" i="2" s="1"/>
  <c r="K733" i="2" a="1"/>
  <c r="K733" i="2" s="1"/>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s="1"/>
  <c r="K745" i="2" a="1"/>
  <c r="K745" i="2" s="1"/>
  <c r="K746" i="2" a="1"/>
  <c r="K746" i="2" s="1"/>
  <c r="K747" i="2" a="1"/>
  <c r="K747" i="2" s="1"/>
  <c r="K748" i="2" a="1"/>
  <c r="K748" i="2" s="1"/>
  <c r="K749" i="2" a="1"/>
  <c r="K749" i="2" s="1"/>
  <c r="K750" i="2" a="1"/>
  <c r="K750" i="2" s="1"/>
  <c r="K751" i="2" a="1"/>
  <c r="K751" i="2" s="1"/>
  <c r="K752" i="2" a="1"/>
  <c r="K752" i="2" s="1"/>
  <c r="K753" i="2" a="1"/>
  <c r="K753" i="2"/>
  <c r="K754" i="2" a="1"/>
  <c r="K754" i="2" s="1"/>
  <c r="K755" i="2" a="1"/>
  <c r="K755" i="2" s="1"/>
  <c r="K756" i="2" a="1"/>
  <c r="K756" i="2" s="1"/>
  <c r="K757" i="2" a="1"/>
  <c r="K757" i="2" s="1"/>
  <c r="K758" i="2" a="1"/>
  <c r="K758" i="2" s="1"/>
  <c r="K759" i="2" a="1"/>
  <c r="K759" i="2" s="1"/>
  <c r="K760" i="2" a="1"/>
  <c r="K760" i="2"/>
  <c r="K761" i="2" a="1"/>
  <c r="K761" i="2" s="1"/>
  <c r="K762" i="2" a="1"/>
  <c r="K762" i="2" s="1"/>
  <c r="K763" i="2" a="1"/>
  <c r="K763" i="2" s="1"/>
  <c r="K764" i="2" a="1"/>
  <c r="K764" i="2" s="1"/>
  <c r="K765" i="2" a="1"/>
  <c r="K765" i="2" s="1"/>
  <c r="K766" i="2" a="1"/>
  <c r="K766" i="2" s="1"/>
  <c r="K767" i="2" a="1"/>
  <c r="K767" i="2" s="1"/>
  <c r="K768" i="2" a="1"/>
  <c r="K768" i="2" s="1"/>
  <c r="K769" i="2" a="1"/>
  <c r="K769" i="2" s="1"/>
  <c r="K770" i="2" a="1"/>
  <c r="K770" i="2" s="1"/>
  <c r="K771" i="2" a="1"/>
  <c r="K771" i="2" s="1"/>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s="1"/>
  <c r="K788" i="2" a="1"/>
  <c r="K788" i="2" s="1"/>
  <c r="K789" i="2" a="1"/>
  <c r="K789" i="2" s="1"/>
  <c r="K790" i="2" a="1"/>
  <c r="K790" i="2" s="1"/>
  <c r="K791" i="2" a="1"/>
  <c r="K791" i="2" s="1"/>
  <c r="K792" i="2" a="1"/>
  <c r="K792" i="2" s="1"/>
  <c r="K793" i="2" a="1"/>
  <c r="K793" i="2" s="1"/>
  <c r="K794" i="2" a="1"/>
  <c r="K794" i="2" s="1"/>
  <c r="K795" i="2" a="1"/>
  <c r="K795" i="2" s="1"/>
  <c r="K796" i="2" a="1"/>
  <c r="K796" i="2" s="1"/>
  <c r="K797" i="2" a="1"/>
  <c r="K797" i="2" s="1"/>
  <c r="K798" i="2" a="1"/>
  <c r="K798" i="2" s="1"/>
  <c r="K799" i="2" a="1"/>
  <c r="K799" i="2" s="1"/>
  <c r="K800" i="2" a="1"/>
  <c r="K800" i="2" s="1"/>
  <c r="K801" i="2" a="1"/>
  <c r="K801" i="2" s="1"/>
  <c r="K802" i="2" a="1"/>
  <c r="K802" i="2" s="1"/>
  <c r="K803" i="2" a="1"/>
  <c r="K803" i="2" s="1"/>
  <c r="K804" i="2" a="1"/>
  <c r="K804" i="2" s="1"/>
  <c r="K805" i="2" a="1"/>
  <c r="K805" i="2" s="1"/>
  <c r="K806" i="2" a="1"/>
  <c r="K806" i="2" s="1"/>
  <c r="K807" i="2" a="1"/>
  <c r="K807" i="2" s="1"/>
  <c r="K808" i="2" a="1"/>
  <c r="K808" i="2" s="1"/>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s="1"/>
  <c r="K989" i="2" a="1"/>
  <c r="K989" i="2" s="1"/>
  <c r="K990" i="2" a="1"/>
  <c r="K990" i="2"/>
  <c r="K991" i="2" a="1"/>
  <c r="K991" i="2" s="1"/>
  <c r="K992" i="2" a="1"/>
  <c r="K992" i="2" s="1"/>
  <c r="K993" i="2" a="1"/>
  <c r="K993" i="2" s="1"/>
  <c r="K994" i="2" a="1"/>
  <c r="K994" i="2" s="1"/>
  <c r="K995" i="2" a="1"/>
  <c r="K995" i="2" s="1"/>
  <c r="K996" i="2" a="1"/>
  <c r="K996" i="2" s="1"/>
  <c r="K997" i="2" a="1"/>
  <c r="K997" i="2" s="1"/>
  <c r="K998" i="2" a="1"/>
  <c r="K998" i="2" s="1"/>
  <c r="K999" i="2" a="1"/>
  <c r="K999" i="2" s="1"/>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I55" i="5" l="1"/>
  <c r="J58" i="5"/>
  <c r="J57" i="5"/>
  <c r="J54" i="5"/>
  <c r="J56" i="5"/>
  <c r="J55" i="5"/>
  <c r="I54" i="5"/>
  <c r="I58" i="5"/>
  <c r="I57" i="5"/>
  <c r="I56"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C624214-4ADA-4C7B-ACF0-579049DA93A7}" keepAlive="1" name="ModelConnection_ExternalData_1" description="Data Model" type="5" refreshedVersion="8" minRefreshableVersion="5" saveData="1">
    <dbPr connection="Data Model Connection" command="DRILLTHROUGH MAXROWS 1000 SELECT FROM [Model] WHERE (([calls].[Representative].&amp;[R03],[Measures].[Count of Call number],[calls].[Date of Call (Month)].&amp;[Aug])) RETURN [$calls].[Call number],[$calls].[Customer ID],[$calls].[Duration],[$calls].[Representative],[$calls].[Date of Call],[$calls].[Purchase Amount],[$calls].[Satisfaction Rating],[$calls].[FY],[$calls].[Day of week],[$calls].[Duration Bucket],[$calls].[Rating rounded],[$calls].[Date of Call (Month)],[$calls].[Date of Call (Month Index)]" commandType="4"/>
    <extLst>
      <ext xmlns:x15="http://schemas.microsoft.com/office/spreadsheetml/2010/11/main" uri="{DE250136-89BD-433C-8126-D09CA5730AF9}">
        <x15:connection id="" model="1"/>
      </ext>
    </extLst>
  </connection>
  <connection id="2" xr16:uid="{50555D7D-4B8A-45EE-ACEA-5D4BCC12B4E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CAEEEE12-6C16-442F-9FA6-39CA8289CDD8}" name="WorksheetConnection_sample-data-excel-portfolio-project.xlsx!calls" type="102" refreshedVersion="8" minRefreshableVersion="5">
    <extLst>
      <ext xmlns:x15="http://schemas.microsoft.com/office/spreadsheetml/2010/11/main" uri="{DE250136-89BD-433C-8126-D09CA5730AF9}">
        <x15:connection id="calls" autoDelete="1">
          <x15:rangePr sourceName="_xlcn.WorksheetConnection_sampledataexcelportfolioproject.xlsxcalls1"/>
        </x15:connection>
      </ext>
    </extLst>
  </connection>
  <connection id="4" xr16:uid="{80495808-38BF-49C6-BF04-C48DF48E605E}" name="WorksheetConnection_sample-data-excel-portfolio-project.xlsx!customers" type="102" refreshedVersion="8" minRefreshableVersion="5">
    <extLst>
      <ext xmlns:x15="http://schemas.microsoft.com/office/spreadsheetml/2010/11/main" uri="{DE250136-89BD-433C-8126-D09CA5730AF9}">
        <x15:connection id="customers">
          <x15:rangePr sourceName="_xlcn.WorksheetConnection_sampledataexcelportfolioproject.xlsx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<sst xmlns="http://schemas.openxmlformats.org/spreadsheetml/2006/main" count="3250" uniqueCount="1095">
  <si>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</si>
  <si>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</si>
  <si>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</si>
  <si>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</si>
  <si>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</si>
  <si>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</si>
  <si>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</si>
  <si>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</si>
  <si>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</si>
  <si>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</si>
  <si>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</si>
  <si>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</si>
  <si>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</si>
  <si>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</si>
  <si>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</si>
  <si>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</si>
  <si>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</si>
  <si>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</si>
  <si>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</si>
  <si>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</si>
  <si>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</si>
  <si>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</si>
  <si>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</si>
  <si>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</si>
  <si>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</si>
  <si>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</si>
  <si>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</si>
  <si>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</si>
  <si>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</si>
  <si>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</si>
  <si>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</si>
  <si>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</si>
  <si>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</si>
  <si>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</si>
  <si>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</si>
  <si>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</si>
  <si>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</si>
  <si>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</si>
  <si>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</si>
  <si>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</si>
  <si>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</si>
  <si>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</si>
  <si>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</si>
  <si>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</si>
  <si>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</si>
  <si>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</si>
  <si>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</si>
  <si>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</si>
  <si>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</si>
  <si>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</si>
  <si>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</si>
  <si>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</si>
  <si>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</si>
  <si>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</si>
  <si>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</si>
  <si>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</si>
  <si>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</si>
  <si>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</si>
  <si>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</si>
  <si>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</si>
  <si>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</si>
  <si>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</si>
  <si>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</si>
  <si>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</si>
  <si>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</si>
  <si>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</si>
  <si>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</si>
  <si>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</si>
  <si>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</si>
  <si>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</si>
  <si>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</si>
  <si>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</si>
  <si>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</si>
  <si>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</si>
  <si>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</si>
  <si>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</si>
  <si>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</si>
  <si>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</si>
  <si>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</si>
  <si>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</si>
  <si>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</si>
  <si>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</si>
  <si>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</si>
  <si>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</si>
  <si>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</si>
  <si>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</si>
  <si>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</si>
  <si>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</si>
  <si>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</si>
  <si>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</si>
  <si>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</si>
  <si>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</si>
  <si>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</si>
  <si>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</si>
  <si>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</si>
  <si>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</si>
  <si>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</si>
  <si>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</si>
  <si>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</si>
  <si>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</si>
  <si>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</si>
  <si>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</si>
  <si>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</si>
  <si>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</si>
  <si>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</si>
  <si>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</si>
  <si>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</si>
  <si>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</si>
  <si>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</si>
  <si>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</si>
  <si>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</si>
  <si>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</si>
  <si>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</si>
  <si>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</si>
  <si>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</si>
  <si>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</si>
  <si>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</si>
  <si>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</si>
  <si>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</si>
  <si>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</si>
  <si>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</si>
  <si>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</si>
  <si>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</si>
  <si>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</si>
  <si>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</si>
  <si>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</si>
  <si>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</si>
  <si>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</si>
  <si>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</si>
  <si>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</si>
  <si>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</si>
  <si>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</si>
  <si>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</si>
  <si>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</si>
  <si>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</si>
  <si>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</si>
  <si>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</si>
  <si>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</si>
  <si>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</si>
  <si>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</si>
  <si>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</si>
  <si>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</si>
  <si>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</si>
  <si>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</si>
  <si>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</si>
  <si>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</si>
  <si>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</si>
  <si>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</si>
  <si>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</si>
  <si>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</si>
  <si>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</si>
  <si>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</si>
  <si>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</si>
  <si>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</si>
  <si>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</si>
  <si>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</si>
  <si>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</si>
  <si>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</si>
  <si>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</si>
  <si>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</si>
  <si>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</si>
  <si>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</si>
  <si>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</si>
  <si>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</si>
  <si>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</si>
  <si>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</si>
  <si>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</si>
  <si>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</si>
  <si>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</si>
  <si>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</si>
  <si>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</si>
  <si>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</si>
  <si>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</si>
  <si>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</si>
  <si>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</si>
  <si>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</si>
  <si>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</si>
  <si>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</si>
  <si>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</si>
  <si>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</si>
  <si>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</si>
  <si>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</si>
  <si>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</si>
  <si>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</si>
  <si>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</si>
  <si>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</si>
  <si>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</si>
  <si>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</si>
  <si>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</si>
  <si>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</si>
  <si>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</si>
  <si>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</si>
  <si>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</si>
  <si>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</si>
  <si>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</si>
  <si>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</si>
  <si>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</si>
  <si>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</si>
  <si>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</si>
  <si>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</si>
  <si>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</si>
  <si>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</si>
  <si>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</si>
  <si>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</si>
  <si>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</si>
  <si>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</si>
  <si>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</si>
  <si>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</si>
  <si>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</si>
  <si>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</si>
  <si>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</si>
  <si>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</si>
  <si>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</si>
  <si>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</si>
  <si>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</si>
  <si>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</si>
  <si>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</si>
  <si>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</si>
  <si>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</si>
  <si>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</si>
  <si>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</si>
  <si>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</si>
  <si>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</si>
  <si>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</si>
  <si>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</si>
  <si>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</si>
  <si>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</si>
  <si>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</si>
  <si>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</si>
  <si>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</si>
  <si>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</si>
  <si>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</si>
  <si>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</si>
  <si>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</si>
  <si>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</si>
  <si>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</si>
  <si>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</si>
  <si>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</si>
  <si>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</si>
  <si>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</si>
  <si>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</si>
  <si>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</si>
  <si>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</si>
  <si>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</si>
  <si>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</si>
  <si>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</si>
  <si>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</si>
  <si>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</si>
  <si>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</si>
  <si>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</si>
  <si>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</si>
  <si>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</si>
  <si>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</si>
  <si>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</si>
  <si>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</si>
  <si>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</si>
  <si>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</si>
  <si>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</si>
  <si>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</si>
  <si>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</si>
  <si>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</si>
  <si>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</si>
  <si>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</si>
  <si>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</si>
  <si>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</si>
  <si>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</si>
  <si>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</si>
  <si>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</si>
  <si>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</si>
  <si>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</si>
  <si>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</si>
  <si>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</si>
  <si>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</si>
  <si>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</si>
  <si>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</si>
  <si>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</si>
  <si>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</si>
  <si>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</si>
  <si>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</si>
  <si>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</si>
  <si>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</si>
  <si>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</si>
  <si>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</si>
  <si>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</si>
  <si>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</si>
  <si>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</si>
  <si>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</si>
  <si>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</si>
  <si>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</si>
  <si>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</si>
  <si>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</si>
  <si>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</si>
  <si>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</si>
  <si>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</si>
  <si>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</si>
  <si>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</si>
  <si>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</si>
  <si>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</si>
  <si>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</si>
  <si>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</si>
  <si>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</si>
  <si>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</si>
  <si>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</si>
  <si>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</si>
  <si>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</si>
  <si>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</si>
  <si>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</si>
  <si>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</si>
  <si>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</si>
  <si>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</si>
  <si>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</si>
  <si>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</si>
  <si>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</si>
  <si>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</si>
  <si>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</si>
  <si>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</si>
  <si>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</si>
  <si>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</si>
  <si>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</si>
  <si>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</si>
  <si>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</si>
  <si>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</si>
  <si>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</si>
  <si>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</si>
  <si>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</si>
  <si>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</si>
  <si>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</si>
  <si>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</si>
  <si>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</si>
  <si>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</si>
  <si>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</si>
  <si>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</si>
  <si>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</si>
  <si>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</si>
  <si>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</si>
  <si>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</si>
  <si>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</si>
  <si>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</si>
  <si>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</si>
  <si>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</si>
  <si>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</si>
  <si>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</si>
  <si>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</si>
  <si>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</si>
  <si>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</si>
  <si>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</si>
  <si>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</si>
  <si>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</si>
  <si>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</si>
  <si>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</si>
  <si>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</si>
  <si>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</si>
  <si>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</si>
  <si>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</si>
  <si>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</si>
  <si>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</si>
  <si>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</si>
  <si>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</si>
  <si>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</si>
  <si>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</si>
  <si>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</si>
  <si>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</si>
  <si>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</si>
  <si>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</si>
  <si>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</si>
  <si>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</si>
  <si>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</si>
  <si>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</si>
  <si>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</si>
  <si>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</si>
  <si>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</si>
  <si>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</si>
  <si>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</si>
  <si>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</si>
  <si>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</si>
  <si>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</si>
  <si>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</si>
  <si>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</si>
  <si>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</si>
  <si>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</si>
  <si>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</si>
  <si>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</si>
  <si>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</si>
  <si>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</si>
  <si>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</si>
  <si>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</si>
  <si>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</si>
  <si>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</si>
  <si>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</si>
  <si>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</si>
  <si>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</si>
  <si>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</si>
  <si>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</si>
  <si>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</si>
  <si>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</si>
  <si>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</si>
  <si>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</si>
  <si>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</si>
  <si>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</si>
  <si>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</si>
  <si>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</si>
  <si>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</si>
  <si>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</si>
  <si>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</si>
  <si>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</si>
  <si>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</si>
  <si>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</si>
  <si>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</si>
  <si>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</si>
  <si>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</si>
  <si>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</si>
  <si>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</si>
  <si>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</si>
  <si>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</si>
  <si>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</si>
  <si>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</si>
  <si>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</si>
  <si>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</si>
  <si>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</si>
  <si>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</si>
  <si>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</si>
  <si>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</si>
  <si>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</si>
  <si>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</si>
  <si>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</si>
  <si>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</si>
  <si>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</si>
  <si>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</si>
  <si>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</si>
  <si>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</si>
  <si>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</si>
  <si>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</si>
  <si>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</si>
  <si>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</si>
  <si>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</si>
  <si>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</si>
  <si>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</si>
  <si>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</si>
  <si>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</si>
  <si>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</si>
  <si>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</si>
  <si>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</si>
  <si>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</si>
  <si>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</si>
  <si>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</si>
  <si>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</si>
  <si>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</si>
  <si>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</si>
  <si>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</si>
  <si>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</si>
  <si>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</si>
  <si>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</si>
  <si>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</si>
  <si>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</si>
  <si>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</si>
  <si>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</si>
  <si>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</si>
  <si>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</si>
  <si>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</si>
  <si>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</si>
  <si>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</si>
  <si>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</si>
  <si>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</si>
  <si>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</si>
  <si>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</si>
  <si>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</si>
  <si>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</si>
  <si>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</si>
  <si>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</si>
  <si>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</si>
  <si>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</si>
  <si>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</si>
  <si>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</si>
  <si>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</si>
  <si>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</si>
  <si>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</si>
  <si>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</si>
  <si>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</si>
  <si>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</si>
  <si>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</si>
  <si>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</si>
  <si>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</si>
  <si>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</si>
  <si>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</si>
  <si>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</si>
  <si>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</si>
  <si>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</si>
  <si>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</si>
  <si>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</si>
  <si>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</si>
  <si>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</si>
  <si>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</si>
  <si>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</si>
  <si>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</si>
  <si>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</si>
  <si>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</si>
  <si>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</si>
  <si>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</si>
  <si>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</si>
  <si>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</si>
  <si>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</si>
  <si>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</si>
  <si>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</si>
  <si>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</si>
  <si>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</si>
  <si>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</si>
  <si>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</si>
  <si>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</si>
  <si>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</si>
  <si>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</si>
  <si>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</si>
  <si>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</si>
  <si>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</si>
  <si>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</si>
  <si>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</si>
  <si>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</si>
  <si>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</si>
  <si>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</si>
  <si>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</si>
  <si>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</si>
  <si>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</si>
  <si>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</si>
  <si>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</si>
  <si>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</si>
  <si>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</si>
  <si>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</si>
  <si>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</si>
  <si>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</si>
  <si>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</si>
  <si>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</si>
  <si>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</si>
  <si>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</si>
  <si>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</si>
  <si>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</si>
  <si>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</si>
  <si>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</si>
  <si>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</si>
  <si>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</si>
  <si>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</si>
  <si>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</si>
  <si>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</si>
  <si>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</si>
  <si>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</si>
  <si>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</si>
  <si>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</si>
  <si>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</si>
  <si>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</si>
  <si>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</si>
  <si>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</si>
  <si>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</si>
  <si>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</si>
  <si>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</si>
  <si>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</si>
  <si>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</si>
  <si>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</si>
  <si>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</si>
  <si>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</si>
  <si>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</si>
  <si>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</si>
  <si>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</si>
  <si>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</si>
  <si>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</si>
  <si>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</si>
  <si>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</si>
  <si>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</si>
  <si>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</si>
  <si>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</si>
  <si>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</si>
  <si>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</si>
  <si>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</si>
  <si>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</si>
  <si>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</si>
  <si>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</si>
  <si>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</si>
  <si>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</si>
  <si>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</si>
  <si>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</si>
  <si>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</si>
  <si>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</si>
  <si>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</si>
  <si>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</si>
  <si>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</si>
  <si>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</si>
  <si>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</si>
  <si>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</si>
  <si>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</si>
  <si>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</si>
  <si>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</si>
  <si>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</si>
  <si>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</si>
  <si>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</si>
  <si>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</si>
  <si>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</si>
  <si>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</si>
  <si>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</si>
  <si>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</si>
  <si>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</si>
  <si>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</si>
  <si>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</si>
  <si>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</si>
  <si>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</si>
  <si>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</si>
  <si>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</si>
  <si>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</si>
  <si>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</si>
  <si>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</si>
  <si>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</si>
  <si>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</si>
  <si>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</si>
  <si>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</si>
  <si>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</si>
  <si>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</si>
  <si>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</si>
  <si>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</si>
  <si>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</si>
  <si>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</si>
  <si>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</si>
  <si>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</si>
  <si>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</si>
  <si>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</si>
  <si>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</si>
  <si>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</si>
  <si>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</si>
  <si>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</si>
  <si>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</si>
  <si>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</si>
  <si>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</si>
  <si>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</si>
  <si>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</si>
  <si>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</si>
  <si>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</si>
  <si>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</si>
  <si>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</si>
  <si>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</si>
  <si>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</si>
  <si>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</si>
  <si>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</si>
  <si>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</si>
  <si>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</si>
  <si>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</si>
  <si>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</si>
  <si>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</si>
  <si>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</si>
  <si>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</si>
  <si>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</si>
  <si>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</si>
  <si>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</si>
  <si>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</si>
  <si>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</si>
  <si>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</si>
  <si>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</si>
  <si>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</si>
  <si>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</si>
  <si>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</si>
  <si>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</si>
  <si>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</si>
  <si>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</si>
  <si>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</si>
  <si>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</si>
  <si>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</si>
  <si>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</si>
  <si>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</si>
  <si>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</si>
  <si>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</si>
  <si>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</si>
  <si>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</si>
  <si>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</si>
  <si>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</si>
  <si>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</si>
  <si>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</si>
  <si>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</si>
  <si>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</si>
  <si>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</si>
  <si>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</si>
  <si>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</si>
  <si>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</si>
  <si>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</si>
  <si>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</si>
  <si>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</si>
  <si>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</si>
  <si>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</si>
  <si>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</si>
  <si>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</si>
  <si>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</si>
  <si>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</si>
  <si>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</si>
  <si>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</si>
  <si>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</si>
  <si>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</si>
  <si>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</si>
  <si>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</si>
  <si>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</si>
  <si>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</si>
  <si>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</si>
  <si>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</si>
  <si>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</si>
  <si>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</si>
  <si>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</si>
  <si>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</si>
  <si>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</si>
  <si>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</si>
  <si>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</si>
  <si>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</si>
  <si>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</si>
  <si>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</si>
  <si>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</si>
  <si>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</si>
  <si>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</si>
  <si>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</si>
  <si>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</si>
  <si>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</si>
  <si>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</si>
  <si>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</si>
  <si>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</si>
  <si>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</si>
  <si>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</si>
  <si>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</si>
  <si>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</si>
  <si>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</si>
  <si>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</si>
  <si>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</si>
  <si>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</si>
  <si>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</si>
  <si>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</si>
  <si>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</si>
  <si>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</si>
  <si>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</si>
  <si>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</si>
  <si>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</si>
  <si>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</si>
  <si>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</si>
  <si>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</si>
  <si>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</si>
  <si>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</si>
  <si>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</si>
  <si>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</si>
  <si>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</si>
  <si>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</si>
  <si>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</si>
  <si>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</si>
  <si>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</si>
  <si>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</si>
  <si>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</si>
  <si>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</si>
  <si>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</si>
  <si>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</si>
  <si>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</si>
  <si>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</si>
  <si>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</si>
  <si>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</si>
  <si>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</si>
  <si>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</si>
  <si>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</si>
  <si>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</si>
  <si>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</si>
  <si>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</si>
  <si>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</si>
  <si>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</si>
  <si>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</si>
  <si>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</si>
  <si>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</si>
  <si>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</si>
  <si>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</si>
  <si>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</si>
  <si>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</si>
  <si>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</si>
  <si>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</si>
  <si>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</si>
  <si>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</si>
  <si>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</si>
  <si>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</si>
  <si>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</si>
  <si>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</si>
  <si>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</si>
  <si>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</si>
  <si>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</si>
  <si>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</si>
  <si>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</si>
  <si>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</si>
  <si>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</si>
  <si>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</si>
  <si>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</si>
  <si>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</si>
  <si>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</si>
  <si>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</si>
  <si>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</si>
  <si>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</si>
  <si>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</si>
  <si>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</si>
  <si>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</si>
  <si>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</si>
  <si>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</si>
  <si>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</si>
  <si>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</si>
  <si>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</si>
  <si>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</si>
  <si>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</si>
  <si>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</si>
  <si>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</si>
  <si>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</si>
  <si>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</si>
  <si>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</si>
  <si>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</si>
  <si>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</si>
  <si>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</si>
  <si>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</si>
  <si>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</si>
  <si>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</si>
  <si>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</si>
  <si>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</si>
  <si>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</si>
  <si>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</si>
  <si>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</si>
  <si>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</si>
  <si>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</si>
  <si>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</si>
  <si>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</si>
  <si>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</si>
  <si>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</si>
  <si>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</si>
  <si>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</si>
  <si>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</si>
  <si>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</si>
  <si>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</si>
  <si>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</si>
  <si>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</si>
  <si>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</si>
  <si>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</si>
  <si>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</si>
  <si>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</si>
  <si>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</si>
  <si>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</si>
  <si>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</si>
  <si>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</si>
  <si>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</si>
  <si>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</si>
  <si>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</si>
  <si>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</si>
  <si>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</si>
  <si>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</si>
  <si>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</si>
  <si>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</si>
  <si>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</si>
  <si>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</si>
  <si>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</si>
  <si>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</si>
  <si>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</si>
  <si>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</si>
  <si>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</si>
  <si>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</si>
  <si>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</si>
  <si>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</si>
  <si>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</si>
  <si>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</si>
  <si>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</si>
  <si>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</si>
  <si>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</si>
  <si>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</si>
  <si>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</si>
  <si>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</si>
  <si>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</si>
  <si>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</si>
  <si>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</si>
  <si>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</si>
  <si>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</si>
  <si>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</si>
  <si>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</si>
  <si>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</si>
  <si>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</si>
  <si>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</si>
  <si>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</si>
  <si>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</si>
  <si>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</si>
  <si>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</si>
  <si>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</si>
  <si>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</si>
  <si>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</si>
  <si>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</si>
  <si>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</si>
  <si>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</si>
  <si>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</si>
  <si>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</si>
  <si>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</si>
  <si>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</si>
  <si>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</si>
  <si>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</si>
  <si>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</si>
  <si>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</si>
  <si>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</si>
  <si>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</si>
  <si>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</si>
  <si>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</si>
  <si>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</si>
  <si>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</si>
  <si>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</si>
  <si>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</si>
  <si>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</si>
  <si>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</si>
  <si>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</si>
  <si>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</si>
  <si>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</si>
  <si>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</si>
  <si>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</si>
  <si>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</si>
  <si>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</si>
  <si>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</si>
  <si>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</si>
  <si>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</si>
  <si>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</si>
  <si>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</si>
  <si>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</si>
  <si>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</si>
  <si>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</si>
  <si>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</si>
  <si>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</si>
  <si>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</si>
  <si>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</si>
  <si>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</si>
  <si>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</si>
  <si>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</si>
  <si>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</si>
  <si>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</si>
  <si>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</si>
  <si>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</si>
  <si>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</si>
  <si>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</si>
  <si>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</si>
  <si>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</si>
  <si>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</si>
  <si>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</si>
  <si>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</si>
  <si>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</si>
  <si>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</si>
  <si>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</si>
  <si>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</si>
  <si>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</si>
  <si>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</si>
  <si>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</si>
  <si>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</si>
  <si>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</si>
  <si>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</si>
  <si>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</si>
  <si>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</si>
  <si>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</si>
  <si>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</si>
  <si>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</si>
  <si>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</si>
  <si>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</si>
  <si>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</si>
  <si>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</si>
  <si>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</si>
  <si>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</si>
  <si>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</si>
  <si>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</si>
  <si>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</si>
  <si>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</si>
  <si>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</si>
  <si>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</si>
  <si>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</si>
  <si>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</si>
  <si>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</si>
  <si>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</si>
  <si>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</si>
  <si>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</si>
  <si>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</si>
  <si>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</si>
  <si>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</si>
  <si>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</si>
  <si>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</si>
  <si>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</si>
  <si>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</si>
  <si>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</si>
  <si>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</si>
  <si>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</si>
  <si>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</si>
  <si>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</si>
  <si>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</si>
  <si>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</si>
  <si>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</si>
  <si>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</si>
  <si>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</si>
  <si>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</si>
  <si>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</si>
  <si>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</si>
  <si>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</si>
  <si>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</si>
  <si>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</si>
  <si>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</si>
  <si>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</si>
  <si>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</si>
  <si>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</si>
  <si>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</si>
  <si>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</si>
  <si>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</si>
  <si>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</si>
  <si>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</si>
  <si>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</si>
  <si>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</si>
  <si>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</si>
  <si>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</si>
  <si>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</si>
  <si>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</si>
  <si>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</si>
  <si>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</si>
  <si>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</si>
  <si>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</si>
  <si>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</si>
  <si>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</si>
  <si>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</si>
  <si>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</si>
  <si>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</si>
  <si>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</si>
  <si>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</si>
  <si>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</si>
  <si>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</si>
  <si>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</si>
  <si>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</si>
  <si>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</si>
  <si>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</si>
  <si>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</si>
  <si>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</si>
  <si>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</si>
  <si>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</si>
  <si>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</si>
  <si>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</si>
  <si>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</si>
  <si>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</si>
  <si>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</si>
  <si>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</si>
  <si>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</si>
  <si>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</si>
  <si>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</si>
  <si>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</si>
  <si>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</si>
  <si>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</si>
  <si>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</si>
  <si>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</si>
  <si>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</si>
  <si>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</si>
  <si>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Rep ID</t>
  </si>
  <si>
    <t>Rep Image</t>
  </si>
  <si>
    <t>Call Count</t>
  </si>
  <si>
    <t>Total Amount</t>
  </si>
  <si>
    <t>Total Duration</t>
  </si>
  <si>
    <t>Avg. rating</t>
  </si>
  <si>
    <t>5* Calls</t>
  </si>
  <si>
    <t>Grand Total</t>
  </si>
  <si>
    <t>Jan</t>
  </si>
  <si>
    <t>Feb</t>
  </si>
  <si>
    <t>Mar</t>
  </si>
  <si>
    <t>Apr</t>
  </si>
  <si>
    <t>May</t>
  </si>
  <si>
    <t>Jun</t>
  </si>
  <si>
    <t>Jul</t>
  </si>
  <si>
    <t>Aug</t>
  </si>
  <si>
    <t>Sep</t>
  </si>
  <si>
    <t>Oct</t>
  </si>
  <si>
    <t>Nov</t>
  </si>
  <si>
    <t>Dec</t>
  </si>
  <si>
    <t>Row Labels</t>
  </si>
  <si>
    <t>Count of Call number</t>
  </si>
  <si>
    <t>Count of Call number2</t>
  </si>
  <si>
    <t>Friday</t>
  </si>
  <si>
    <t>Monday</t>
  </si>
  <si>
    <t>Saturday</t>
  </si>
  <si>
    <t>Sunday</t>
  </si>
  <si>
    <t>Thursday</t>
  </si>
  <si>
    <t>Tuesday</t>
  </si>
  <si>
    <t>Wednesday</t>
  </si>
  <si>
    <t>calls[Call number]</t>
  </si>
  <si>
    <t>calls[Customer ID]</t>
  </si>
  <si>
    <t>calls[Duration]</t>
  </si>
  <si>
    <t>calls[Representative]</t>
  </si>
  <si>
    <t>calls[Date of Call]</t>
  </si>
  <si>
    <t>calls[Purchase Amount]</t>
  </si>
  <si>
    <t>calls[Satisfaction Rating]</t>
  </si>
  <si>
    <t>calls[FY]</t>
  </si>
  <si>
    <t>calls[Day of week]</t>
  </si>
  <si>
    <t>calls[Duration Bucket]</t>
  </si>
  <si>
    <t>calls[Rating rounded]</t>
  </si>
  <si>
    <t>calls[Date of Call (Month)]</t>
  </si>
  <si>
    <t>calls[Date of Call (Month Index)]</t>
  </si>
  <si>
    <t>1 to 2 hours</t>
  </si>
  <si>
    <t>More than 2 hours</t>
  </si>
  <si>
    <t>Data returned for Count of Call number2, Aug, R03 (First 1000 rows).</t>
  </si>
  <si>
    <t>for graph</t>
  </si>
  <si>
    <t>Rep</t>
  </si>
  <si>
    <t>Calls</t>
  </si>
  <si>
    <t>Amount</t>
  </si>
  <si>
    <t>Sel. Calls</t>
  </si>
  <si>
    <t>Sel. Amount</t>
  </si>
  <si>
    <t>selected rep</t>
  </si>
  <si>
    <t>Column Labels</t>
  </si>
  <si>
    <t>Gender</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</si>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</sst>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
    <numFmt numFmtId="166" formatCode="\$#,###.0,&quot;k&quot;"/>
    <numFmt numFmtId="168" formatCode="[$$-45C]#,##0"/>
    <numFmt numFmtId="169" formatCode="&quot;₹&quot;\ #,##0;#,##0\ \-&quot;₹&quot;;&quot;₹&quot;\ #,##0"/>
  </numFmts>
  <fonts count="7"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6"/>
      <color theme="5"/>
      <name val="Aptos ExtraBold"/>
      <family val="2"/>
      <scheme val="major"/>
    </font>
    <font>
      <sz val="16"/>
      <color rgb="FFFF0000"/>
      <name val="Aptos ExtraBold"/>
      <family val="2"/>
      <scheme val="major"/>
    </font>
    <font>
      <sz val="12"/>
      <color theme="1"/>
      <name val="Aptos"/>
      <family val="2"/>
      <scheme val="minor"/>
    </font>
  </fonts>
  <fills count="6">
    <fill>
      <patternFill patternType="none"/>
    </fill>
    <fill>
      <patternFill patternType="gray125"/>
    </fill>
    <fill>
      <patternFill patternType="solid">
        <fgColor theme="7"/>
        <bgColor indexed="64"/>
      </patternFill>
    </fill>
    <fill>
      <patternFill patternType="solid">
        <fgColor rgb="FF92D050"/>
        <bgColor indexed="64"/>
      </patternFill>
    </fill>
    <fill>
      <patternFill patternType="solid">
        <fgColor theme="0" tint="-4.9989318521683403E-2"/>
        <bgColor indexed="64"/>
      </patternFill>
    </fill>
    <fill>
      <patternFill patternType="solid">
        <fgColor theme="0"/>
        <bgColor indexed="64"/>
      </patternFill>
    </fill>
  </fills>
  <borders count="1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theme="0" tint="-0.24994659260841701"/>
      </left>
      <right/>
      <top style="thin">
        <color theme="0" tint="-0.24994659260841701"/>
      </top>
      <bottom/>
      <diagonal/>
    </border>
    <border>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top/>
      <bottom style="thin">
        <color theme="0" tint="-0.24994659260841701"/>
      </bottom>
      <diagonal/>
    </border>
    <border>
      <left/>
      <right style="thin">
        <color theme="0" tint="-0.24994659260841701"/>
      </right>
      <top/>
      <bottom style="thin">
        <color theme="0" tint="-0.24994659260841701"/>
      </bottom>
      <diagonal/>
    </border>
  </borders>
  <cellStyleXfs count="1">
    <xf numFmtId="0" fontId="0" fillId="0" borderId="0"/>
  </cellStyleXfs>
  <cellXfs count="46">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0" fontId="0" fillId="0" borderId="0" xfId="0" pivotButton="1"/>
    <xf numFmtId="14" fontId="0" fillId="0" borderId="0" xfId="0" applyNumberFormat="1"/>
    <xf numFmtId="0" fontId="0" fillId="0" borderId="0" xfId="0" applyAlignment="1">
      <alignment horizontal="left"/>
    </xf>
    <xf numFmtId="166" fontId="0" fillId="0" borderId="0" xfId="0" applyNumberFormat="1"/>
    <xf numFmtId="0" fontId="0" fillId="3" borderId="0" xfId="0" applyFill="1" applyAlignment="1">
      <alignment horizontal="left"/>
    </xf>
    <xf numFmtId="0" fontId="4" fillId="4" borderId="0" xfId="0" applyFont="1" applyFill="1"/>
    <xf numFmtId="0" fontId="0" fillId="4" borderId="0" xfId="0" applyFill="1"/>
    <xf numFmtId="0" fontId="5" fillId="4" borderId="0" xfId="0" applyFont="1" applyFill="1"/>
    <xf numFmtId="0" fontId="0" fillId="0" borderId="0" xfId="0" applyAlignment="1">
      <alignment horizontal="left" indent="1"/>
    </xf>
    <xf numFmtId="0" fontId="6" fillId="4" borderId="0" xfId="0" applyFont="1" applyFill="1"/>
    <xf numFmtId="0" fontId="0" fillId="5" borderId="10" xfId="0" applyFill="1" applyBorder="1"/>
    <xf numFmtId="0" fontId="0" fillId="5" borderId="11" xfId="0" applyFill="1" applyBorder="1" applyAlignment="1">
      <alignment horizontal="center"/>
    </xf>
    <xf numFmtId="0" fontId="0" fillId="5" borderId="12" xfId="0" applyFill="1" applyBorder="1" applyAlignment="1">
      <alignment horizontal="center"/>
    </xf>
    <xf numFmtId="0" fontId="0" fillId="5" borderId="0" xfId="0" applyFill="1"/>
    <xf numFmtId="0" fontId="0" fillId="5" borderId="14" xfId="0" applyFill="1" applyBorder="1"/>
    <xf numFmtId="0" fontId="0" fillId="5" borderId="13" xfId="0" applyFill="1" applyBorder="1" applyAlignment="1">
      <alignment horizontal="left" indent="1"/>
    </xf>
    <xf numFmtId="168" fontId="0" fillId="5" borderId="0" xfId="0" applyNumberFormat="1" applyFill="1"/>
    <xf numFmtId="168" fontId="0" fillId="5" borderId="14" xfId="0" applyNumberFormat="1" applyFill="1" applyBorder="1"/>
    <xf numFmtId="0" fontId="0" fillId="5" borderId="15" xfId="0" applyFill="1" applyBorder="1" applyAlignment="1">
      <alignment horizontal="left" indent="1"/>
    </xf>
    <xf numFmtId="168" fontId="0" fillId="5" borderId="16" xfId="0" applyNumberFormat="1" applyFill="1" applyBorder="1"/>
    <xf numFmtId="168" fontId="0" fillId="5" borderId="17" xfId="0" applyNumberFormat="1" applyFill="1" applyBorder="1"/>
    <xf numFmtId="0" fontId="1" fillId="5" borderId="13" xfId="0" applyFont="1" applyFill="1" applyBorder="1"/>
    <xf numFmtId="169" fontId="0" fillId="0" borderId="0" xfId="0" applyNumberFormat="1"/>
    <xf numFmtId="0" fontId="0" fillId="0" borderId="0" xfId="0" applyNumberFormat="1"/>
  </cellXfs>
  <cellStyles count="1">
    <cellStyle name="Normal" xfId="0" builtinId="0"/>
  </cellStyles>
  <dxfs count="24">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ont>
        <color auto="1"/>
      </font>
      <fill>
        <patternFill>
          <bgColor theme="5" tint="0.39994506668294322"/>
        </patternFill>
      </fill>
      <border>
        <left style="thin">
          <color theme="1" tint="0.24994659260841701"/>
        </left>
        <right style="thin">
          <color theme="1" tint="0.24994659260841701"/>
        </right>
        <vertical/>
        <horizontal/>
      </border>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rgb="FF92D050"/>
        </patternFill>
      </fill>
    </dxf>
    <dxf>
      <numFmt numFmtId="19" formatCode="dd/mm/yyyy"/>
    </dxf>
    <dxf>
      <border>
        <left style="thin">
          <color theme="0" tint="-0.14996795556505021"/>
        </left>
        <right style="thin">
          <color theme="0" tint="-0.14996795556505021"/>
        </right>
        <top style="thin">
          <color theme="0" tint="-0.14996795556505021"/>
        </top>
        <bottom style="thin">
          <color theme="0" tint="-0.14996795556505021"/>
        </bottom>
      </border>
    </dxf>
  </dxfs>
  <tableStyles count="1" defaultTableStyle="TableStyleMedium2" defaultPivotStyle="PivotStyleLight16">
    <tableStyle name="Slicer Style 1" pivot="0" table="0" count="1" xr9:uid="{25BABDA2-DB3D-41F6-98D0-3EE7CBB0176F}">
      <tableStyleElement type="wholeTable" dxfId="23"/>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ivotCacheDefinition" Target="pivotCache/pivotCacheDefinition8.xml"/><Relationship Id="rId18" Type="http://schemas.openxmlformats.org/officeDocument/2006/relationships/connections" Target="connections.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pivotCacheDefinition" Target="pivotCache/pivotCacheDefinition2.xml"/><Relationship Id="rId12" Type="http://schemas.openxmlformats.org/officeDocument/2006/relationships/pivotCacheDefinition" Target="pivotCache/pivotCacheDefinition7.xml"/><Relationship Id="rId17" Type="http://schemas.openxmlformats.org/officeDocument/2006/relationships/theme" Target="theme/theme1.xml"/><Relationship Id="rId25" Type="http://schemas.microsoft.com/office/2022/10/relationships/richValueRel" Target="richData/richValueRel.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calcChain" Target="calcChain.xml"/><Relationship Id="rId10" Type="http://schemas.openxmlformats.org/officeDocument/2006/relationships/pivotCacheDefinition" Target="pivotCache/pivotCacheDefinition5.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6818181818181816E-2"/>
          <c:y val="5.4320987654320987E-2"/>
          <c:w val="0.90530303030303028"/>
          <c:h val="0.89135802469135805"/>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calculations!$F$54:$F$58</c:f>
              <c:strCache>
                <c:ptCount val="5"/>
                <c:pt idx="0">
                  <c:v>R01</c:v>
                </c:pt>
                <c:pt idx="1">
                  <c:v>R02</c:v>
                </c:pt>
                <c:pt idx="2">
                  <c:v>R03</c:v>
                </c:pt>
                <c:pt idx="3">
                  <c:v>R04</c:v>
                </c:pt>
                <c:pt idx="4">
                  <c:v>R05</c:v>
                </c:pt>
              </c:strCache>
            </c:strRef>
          </c:cat>
          <c:val>
            <c:numRef>
              <c:f>calculations!$H$54:$H$58</c:f>
              <c:numCache>
                <c:formatCode>\$#,###.0,"k"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0B0A-4AEC-B9E2-2089A9A5BFA7}"/>
            </c:ext>
          </c:extLst>
        </c:ser>
        <c:ser>
          <c:idx val="1"/>
          <c:order val="1"/>
          <c:tx>
            <c:strRef>
              <c:f>calculations!$J$53</c:f>
              <c:strCache>
                <c:ptCount val="1"/>
                <c:pt idx="0">
                  <c:v>Sel. Amount</c:v>
                </c:pt>
              </c:strCache>
            </c:strRef>
          </c:tx>
          <c:spPr>
            <a:gradFill flip="none" rotWithShape="1">
              <a:gsLst>
                <a:gs pos="99000">
                  <a:srgbClr val="E71204"/>
                </a:gs>
                <a:gs pos="80000">
                  <a:srgbClr val="FF0000">
                    <a:alpha val="70000"/>
                  </a:srgbClr>
                </a:gs>
              </a:gsLst>
              <a:path path="circle">
                <a:fillToRect l="50000" t="130000" r="50000" b="-30000"/>
              </a:path>
              <a:tileRect/>
            </a:gradFill>
            <a:ln>
              <a:noFill/>
            </a:ln>
            <a:effectLst/>
          </c:spPr>
          <c:invertIfNegative val="0"/>
          <c:dLbls>
            <c:delete val="1"/>
          </c:dLbls>
          <c:val>
            <c:numRef>
              <c:f>calculations!$J$54:$J$58</c:f>
              <c:numCache>
                <c:formatCode>General</c:formatCode>
                <c:ptCount val="5"/>
                <c:pt idx="0">
                  <c:v>#N/A</c:v>
                </c:pt>
                <c:pt idx="1">
                  <c:v>#N/A</c:v>
                </c:pt>
                <c:pt idx="2">
                  <c:v>#N/A</c:v>
                </c:pt>
                <c:pt idx="3">
                  <c:v>#N/A</c:v>
                </c:pt>
                <c:pt idx="4">
                  <c:v>20104</c:v>
                </c:pt>
              </c:numCache>
            </c:numRef>
          </c:val>
          <c:extLst>
            <c:ext xmlns:c16="http://schemas.microsoft.com/office/drawing/2014/chart" uri="{C3380CC4-5D6E-409C-BE32-E72D297353CC}">
              <c16:uniqueId val="{00000001-0B0A-4AEC-B9E2-2089A9A5BFA7}"/>
            </c:ext>
          </c:extLst>
        </c:ser>
        <c:dLbls>
          <c:dLblPos val="outEnd"/>
          <c:showLegendKey val="0"/>
          <c:showVal val="1"/>
          <c:showCatName val="0"/>
          <c:showSerName val="0"/>
          <c:showPercent val="0"/>
          <c:showBubbleSize val="0"/>
        </c:dLbls>
        <c:gapWidth val="25"/>
        <c:overlap val="100"/>
        <c:axId val="1106360928"/>
        <c:axId val="1106361888"/>
      </c:barChart>
      <c:catAx>
        <c:axId val="1106360928"/>
        <c:scaling>
          <c:orientation val="maxMin"/>
        </c:scaling>
        <c:delete val="1"/>
        <c:axPos val="l"/>
        <c:numFmt formatCode="General" sourceLinked="1"/>
        <c:majorTickMark val="out"/>
        <c:minorTickMark val="none"/>
        <c:tickLblPos val="nextTo"/>
        <c:crossAx val="1106361888"/>
        <c:crosses val="autoZero"/>
        <c:auto val="1"/>
        <c:lblAlgn val="ctr"/>
        <c:lblOffset val="100"/>
        <c:noMultiLvlLbl val="0"/>
      </c:catAx>
      <c:valAx>
        <c:axId val="1106361888"/>
        <c:scaling>
          <c:orientation val="minMax"/>
        </c:scaling>
        <c:delete val="1"/>
        <c:axPos val="t"/>
        <c:numFmt formatCode="\$#,###.0,&quot;k&quot;" sourceLinked="1"/>
        <c:majorTickMark val="none"/>
        <c:minorTickMark val="none"/>
        <c:tickLblPos val="nextTo"/>
        <c:crossAx val="110636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[sample-data-excel-portfolio-project.xlsx]calculations!weekday trend</c:name>
    <c:fmtId val="2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3"/>
        <c:spPr>
          <a:solidFill>
            <a:schemeClr val="accent2"/>
          </a:solidFill>
          <a:ln>
            <a:noFill/>
          </a:ln>
          <a:effectLst/>
        </c:spPr>
        <c:dLbl>
          <c:idx val="0"/>
          <c:layout>
            <c:manualLayout>
              <c:x val="0.34653465346534651"/>
              <c:y val="-5.7471264367817149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4"/>
        <c:spPr>
          <a:solidFill>
            <a:schemeClr val="accent2"/>
          </a:solidFill>
          <a:ln>
            <a:noFill/>
          </a:ln>
          <a:effectLst/>
        </c:spPr>
        <c:dLbl>
          <c:idx val="0"/>
          <c:layout>
            <c:manualLayout>
              <c:x val="0.31765676567656764"/>
              <c:y val="-5.747126436781609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5"/>
        <c:spPr>
          <a:solidFill>
            <a:schemeClr val="accent2"/>
          </a:solidFill>
          <a:ln>
            <a:noFill/>
          </a:ln>
          <a:effectLst/>
        </c:spPr>
        <c:dLbl>
          <c:idx val="0"/>
          <c:layout>
            <c:manualLayout>
              <c:x val="0.32590759075907588"/>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6"/>
        <c:spPr>
          <a:solidFill>
            <a:schemeClr val="accent2"/>
          </a:solidFill>
          <a:ln>
            <a:noFill/>
          </a:ln>
          <a:effectLst/>
        </c:spPr>
        <c:dLbl>
          <c:idx val="0"/>
          <c:layout>
            <c:manualLayout>
              <c:x val="0.35066006600660066"/>
              <c:y val="5.2681383757324109E-1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7"/>
        <c:spPr>
          <a:solidFill>
            <a:schemeClr val="accent2"/>
          </a:solidFill>
          <a:ln>
            <a:noFill/>
          </a:ln>
          <a:effectLst/>
        </c:spPr>
        <c:dLbl>
          <c:idx val="0"/>
          <c:layout>
            <c:manualLayout>
              <c:x val="0.3094059405940594"/>
              <c:y val="-5.747126436781662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8"/>
        <c:spPr>
          <a:solidFill>
            <a:schemeClr val="accent2"/>
          </a:solidFill>
          <a:ln>
            <a:noFill/>
          </a:ln>
          <a:effectLst/>
        </c:spPr>
        <c:dLbl>
          <c:idx val="0"/>
          <c:layout>
            <c:manualLayout>
              <c:x val="0.33828382838283816"/>
              <c:y val="5.7471264367815831E-3"/>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
        <c:idx val="9"/>
        <c:spPr>
          <a:solidFill>
            <a:schemeClr val="accent2"/>
          </a:solidFill>
          <a:ln>
            <a:noFill/>
          </a:ln>
          <a:effectLst/>
        </c:spPr>
        <c:dLbl>
          <c:idx val="0"/>
          <c:layout>
            <c:manualLayout>
              <c:x val="0.36303630363036304"/>
              <c:y val="-1.1494252873563218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extLst>
            <c:ext xmlns:c15="http://schemas.microsoft.com/office/drawing/2012/chart" uri="{CE6537A1-D6FC-4f65-9D91-7224C49458BB}"/>
          </c:extLst>
        </c:dLbl>
      </c:pivotFmt>
    </c:pivotFmts>
    <c:plotArea>
      <c:layout>
        <c:manualLayout>
          <c:layoutTarget val="inner"/>
          <c:xMode val="edge"/>
          <c:yMode val="edge"/>
          <c:x val="0"/>
          <c:y val="5.1724137931034482E-2"/>
          <c:w val="0.9092409240924092"/>
          <c:h val="0.89655172413793094"/>
        </c:manualLayout>
      </c:layout>
      <c:barChart>
        <c:barDir val="bar"/>
        <c:grouping val="stacked"/>
        <c:varyColors val="0"/>
        <c:ser>
          <c:idx val="0"/>
          <c:order val="0"/>
          <c:tx>
            <c:strRef>
              <c:f>calculations!$H$23</c:f>
              <c:strCache>
                <c:ptCount val="1"/>
                <c:pt idx="0">
                  <c:v>Total</c:v>
                </c:pt>
              </c:strCache>
            </c:strRef>
          </c:tx>
          <c:spPr>
            <a:solidFill>
              <a:schemeClr val="accent2"/>
            </a:solidFill>
            <a:ln>
              <a:noFill/>
            </a:ln>
            <a:effectLst/>
          </c:spPr>
          <c:invertIfNegative val="0"/>
          <c:dPt>
            <c:idx val="0"/>
            <c:invertIfNegative val="0"/>
            <c:bubble3D val="0"/>
            <c:extLst>
              <c:ext xmlns:c16="http://schemas.microsoft.com/office/drawing/2014/chart" uri="{C3380CC4-5D6E-409C-BE32-E72D297353CC}">
                <c16:uniqueId val="{00000001-0BB2-40BC-ABFF-CDA170186B17}"/>
              </c:ext>
            </c:extLst>
          </c:dPt>
          <c:dPt>
            <c:idx val="1"/>
            <c:invertIfNegative val="0"/>
            <c:bubble3D val="0"/>
            <c:extLst>
              <c:ext xmlns:c16="http://schemas.microsoft.com/office/drawing/2014/chart" uri="{C3380CC4-5D6E-409C-BE32-E72D297353CC}">
                <c16:uniqueId val="{00000002-0BB2-40BC-ABFF-CDA170186B17}"/>
              </c:ext>
            </c:extLst>
          </c:dPt>
          <c:dPt>
            <c:idx val="2"/>
            <c:invertIfNegative val="0"/>
            <c:bubble3D val="0"/>
            <c:extLst>
              <c:ext xmlns:c16="http://schemas.microsoft.com/office/drawing/2014/chart" uri="{C3380CC4-5D6E-409C-BE32-E72D297353CC}">
                <c16:uniqueId val="{00000003-0BB2-40BC-ABFF-CDA170186B17}"/>
              </c:ext>
            </c:extLst>
          </c:dPt>
          <c:dPt>
            <c:idx val="3"/>
            <c:invertIfNegative val="0"/>
            <c:bubble3D val="0"/>
            <c:extLst>
              <c:ext xmlns:c16="http://schemas.microsoft.com/office/drawing/2014/chart" uri="{C3380CC4-5D6E-409C-BE32-E72D297353CC}">
                <c16:uniqueId val="{00000004-0BB2-40BC-ABFF-CDA170186B17}"/>
              </c:ext>
            </c:extLst>
          </c:dPt>
          <c:dPt>
            <c:idx val="4"/>
            <c:invertIfNegative val="0"/>
            <c:bubble3D val="0"/>
            <c:extLst>
              <c:ext xmlns:c16="http://schemas.microsoft.com/office/drawing/2014/chart" uri="{C3380CC4-5D6E-409C-BE32-E72D297353CC}">
                <c16:uniqueId val="{00000005-0BB2-40BC-ABFF-CDA170186B17}"/>
              </c:ext>
            </c:extLst>
          </c:dPt>
          <c:dPt>
            <c:idx val="5"/>
            <c:invertIfNegative val="0"/>
            <c:bubble3D val="0"/>
            <c:extLst>
              <c:ext xmlns:c16="http://schemas.microsoft.com/office/drawing/2014/chart" uri="{C3380CC4-5D6E-409C-BE32-E72D297353CC}">
                <c16:uniqueId val="{00000006-0BB2-40BC-ABFF-CDA170186B17}"/>
              </c:ext>
            </c:extLst>
          </c:dPt>
          <c:dPt>
            <c:idx val="6"/>
            <c:invertIfNegative val="0"/>
            <c:bubble3D val="0"/>
            <c:extLst>
              <c:ext xmlns:c16="http://schemas.microsoft.com/office/drawing/2014/chart" uri="{C3380CC4-5D6E-409C-BE32-E72D297353CC}">
                <c16:uniqueId val="{00000007-0BB2-40BC-ABFF-CDA170186B17}"/>
              </c:ext>
            </c:extLst>
          </c:dPt>
          <c:dLbls>
            <c:dLbl>
              <c:idx val="0"/>
              <c:layout>
                <c:manualLayout>
                  <c:x val="0.34653465346534651"/>
                  <c:y val="-5.7471264367817149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1-0BB2-40BC-ABFF-CDA170186B17}"/>
                </c:ext>
              </c:extLst>
            </c:dLbl>
            <c:dLbl>
              <c:idx val="1"/>
              <c:layout>
                <c:manualLayout>
                  <c:x val="0.31765676567656764"/>
                  <c:y val="-5.7471264367816091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2-0BB2-40BC-ABFF-CDA170186B17}"/>
                </c:ext>
              </c:extLst>
            </c:dLbl>
            <c:dLbl>
              <c:idx val="2"/>
              <c:layout>
                <c:manualLayout>
                  <c:x val="0.32590759075907588"/>
                  <c:y val="0"/>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3-0BB2-40BC-ABFF-CDA170186B17}"/>
                </c:ext>
              </c:extLst>
            </c:dLbl>
            <c:dLbl>
              <c:idx val="3"/>
              <c:layout>
                <c:manualLayout>
                  <c:x val="0.35066006600660066"/>
                  <c:y val="5.2681383757324109E-17"/>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4-0BB2-40BC-ABFF-CDA170186B17}"/>
                </c:ext>
              </c:extLst>
            </c:dLbl>
            <c:dLbl>
              <c:idx val="4"/>
              <c:layout>
                <c:manualLayout>
                  <c:x val="0.3094059405940594"/>
                  <c:y val="-5.747126436781662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5-0BB2-40BC-ABFF-CDA170186B17}"/>
                </c:ext>
              </c:extLst>
            </c:dLbl>
            <c:dLbl>
              <c:idx val="5"/>
              <c:layout>
                <c:manualLayout>
                  <c:x val="0.33828382838283816"/>
                  <c:y val="5.7471264367815831E-3"/>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6-0BB2-40BC-ABFF-CDA170186B17}"/>
                </c:ext>
              </c:extLst>
            </c:dLbl>
            <c:dLbl>
              <c:idx val="6"/>
              <c:layout>
                <c:manualLayout>
                  <c:x val="0.36303630363036304"/>
                  <c:y val="-1.1494252873563218E-2"/>
                </c:manualLayout>
              </c:layout>
              <c:dLblPos val="ctr"/>
              <c:showLegendKey val="0"/>
              <c:showVal val="1"/>
              <c:showCatName val="0"/>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07-0BB2-40BC-ABFF-CDA170186B1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calculations!$G$24:$G$31</c:f>
              <c:strCache>
                <c:ptCount val="7"/>
                <c:pt idx="0">
                  <c:v>Sunday</c:v>
                </c:pt>
                <c:pt idx="1">
                  <c:v>Monday</c:v>
                </c:pt>
                <c:pt idx="2">
                  <c:v>Tuesday</c:v>
                </c:pt>
                <c:pt idx="3">
                  <c:v>Wednesday</c:v>
                </c:pt>
                <c:pt idx="4">
                  <c:v>Thursday</c:v>
                </c:pt>
                <c:pt idx="5">
                  <c:v>Friday</c:v>
                </c:pt>
                <c:pt idx="6">
                  <c:v>Saturday</c:v>
                </c:pt>
              </c:strCache>
            </c:strRef>
          </c:cat>
          <c:val>
            <c:numRef>
              <c:f>calculations!$H$24:$H$31</c:f>
              <c:numCache>
                <c:formatCode>General</c:formatCode>
                <c:ptCount val="7"/>
                <c:pt idx="0">
                  <c:v>27</c:v>
                </c:pt>
                <c:pt idx="1">
                  <c:v>22</c:v>
                </c:pt>
                <c:pt idx="2">
                  <c:v>27</c:v>
                </c:pt>
                <c:pt idx="3">
                  <c:v>27</c:v>
                </c:pt>
                <c:pt idx="4">
                  <c:v>27</c:v>
                </c:pt>
                <c:pt idx="5">
                  <c:v>32</c:v>
                </c:pt>
                <c:pt idx="6">
                  <c:v>38</c:v>
                </c:pt>
              </c:numCache>
            </c:numRef>
          </c:val>
          <c:extLst>
            <c:ext xmlns:c16="http://schemas.microsoft.com/office/drawing/2014/chart" uri="{C3380CC4-5D6E-409C-BE32-E72D297353CC}">
              <c16:uniqueId val="{00000000-0BB2-40BC-ABFF-CDA170186B17}"/>
            </c:ext>
          </c:extLst>
        </c:ser>
        <c:dLbls>
          <c:dLblPos val="ctr"/>
          <c:showLegendKey val="0"/>
          <c:showVal val="1"/>
          <c:showCatName val="0"/>
          <c:showSerName val="0"/>
          <c:showPercent val="0"/>
          <c:showBubbleSize val="0"/>
        </c:dLbls>
        <c:gapWidth val="25"/>
        <c:axId val="1106331168"/>
        <c:axId val="1106341728"/>
      </c:barChart>
      <c:catAx>
        <c:axId val="110633116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341728"/>
        <c:crosses val="autoZero"/>
        <c:auto val="1"/>
        <c:lblAlgn val="ctr"/>
        <c:lblOffset val="100"/>
        <c:noMultiLvlLbl val="0"/>
      </c:catAx>
      <c:valAx>
        <c:axId val="1106341728"/>
        <c:scaling>
          <c:orientation val="minMax"/>
        </c:scaling>
        <c:delete val="1"/>
        <c:axPos val="b"/>
        <c:numFmt formatCode="General" sourceLinked="1"/>
        <c:majorTickMark val="none"/>
        <c:minorTickMark val="none"/>
        <c:tickLblPos val="nextTo"/>
        <c:crossAx val="11063311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[sample-data-excel-portfolio-project.xlsx]calculations!monthly trend</c:name>
    <c:fmtId val="10"/>
  </c:pivotSource>
  <c:chart>
    <c:title>
      <c:tx>
        <c:rich>
          <a:bodyPr rot="0" spcFirstLastPara="1" vertOverflow="ellipsis" vert="horz" wrap="square" anchor="ctr" anchorCtr="1"/>
          <a:lstStyle/>
          <a:p>
            <a:pPr>
              <a:defRPr sz="1600" b="0" i="0" u="none" strike="noStrike" kern="1200" spc="0" baseline="0">
                <a:solidFill>
                  <a:schemeClr val="accent2"/>
                </a:solidFill>
                <a:latin typeface="+mj-lt"/>
                <a:ea typeface="+mn-ea"/>
                <a:cs typeface="+mn-cs"/>
              </a:defRPr>
            </a:pPr>
            <a:r>
              <a:rPr lang="en-IN" sz="1600">
                <a:solidFill>
                  <a:schemeClr val="accent2"/>
                </a:solidFill>
                <a:latin typeface="+mj-lt"/>
              </a:rPr>
              <a:t>Call</a:t>
            </a:r>
            <a:r>
              <a:rPr lang="en-IN" sz="1600" baseline="0">
                <a:solidFill>
                  <a:schemeClr val="accent2"/>
                </a:solidFill>
                <a:latin typeface="+mj-lt"/>
              </a:rPr>
              <a:t> Trend</a:t>
            </a:r>
            <a:endParaRPr lang="en-IN" sz="1600">
              <a:solidFill>
                <a:schemeClr val="accent2"/>
              </a:solidFill>
              <a:latin typeface="+mj-lt"/>
            </a:endParaRPr>
          </a:p>
        </c:rich>
      </c:tx>
      <c:layout>
        <c:manualLayout>
          <c:xMode val="edge"/>
          <c:yMode val="edge"/>
          <c:x val="3.621031746031747E-2"/>
          <c:y val="3.4965034965034968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chemeClr val="accent2"/>
              </a:solidFill>
              <a:latin typeface="+mj-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accent1">
                  <a:lumMod val="5000"/>
                  <a:lumOff val="95000"/>
                </a:schemeClr>
              </a:gs>
              <a:gs pos="0">
                <a:srgbClr val="FF0000">
                  <a:alpha val="50000"/>
                  <a:lumMod val="60000"/>
                  <a:lumOff val="40000"/>
                </a:srgbClr>
              </a:gs>
              <a:gs pos="0">
                <a:srgbClr val="FF0000">
                  <a:alpha val="50000"/>
                  <a:lumMod val="50000"/>
                  <a:lumOff val="50000"/>
                </a:srgbClr>
              </a:gs>
              <a:gs pos="100000">
                <a:schemeClr val="accent2"/>
              </a:gs>
            </a:gsLst>
            <a:lin ang="162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2"/>
            </a:solidFill>
            <a:round/>
          </a:ln>
          <a:effectLst/>
        </c:spPr>
        <c:marker>
          <c:symbol val="circle"/>
          <c:size val="7"/>
          <c:spPr>
            <a:solidFill>
              <a:schemeClr val="bg1">
                <a:lumMod val="95000"/>
              </a:schemeClr>
            </a:solidFill>
            <a:ln w="25400">
              <a:solidFill>
                <a:schemeClr val="tx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1"/>
          <c:order val="1"/>
          <c:tx>
            <c:strRef>
              <c:f>calculations!$C$20</c:f>
              <c:strCache>
                <c:ptCount val="1"/>
                <c:pt idx="0">
                  <c:v>Count of Call number2</c:v>
                </c:pt>
              </c:strCache>
            </c:strRef>
          </c:tx>
          <c:spPr>
            <a:gradFill>
              <a:gsLst>
                <a:gs pos="0">
                  <a:schemeClr val="accent1">
                    <a:lumMod val="5000"/>
                    <a:lumOff val="95000"/>
                  </a:schemeClr>
                </a:gs>
                <a:gs pos="0">
                  <a:srgbClr val="FF0000">
                    <a:alpha val="50000"/>
                    <a:lumMod val="60000"/>
                    <a:lumOff val="40000"/>
                  </a:srgbClr>
                </a:gs>
                <a:gs pos="0">
                  <a:srgbClr val="FF0000">
                    <a:alpha val="50000"/>
                    <a:lumMod val="50000"/>
                    <a:lumOff val="50000"/>
                  </a:srgbClr>
                </a:gs>
                <a:gs pos="100000">
                  <a:schemeClr val="accent2"/>
                </a:gs>
              </a:gsLst>
              <a:lin ang="16200000" scaled="0"/>
            </a:gradFill>
            <a:ln>
              <a:noFill/>
            </a:ln>
            <a:effectLst/>
          </c:spPr>
          <c:cat>
            <c:strRef>
              <c:f>calculations!$A$21:$A$33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calculations!$C$21:$C$33</c:f>
              <c:numCache>
                <c:formatCode>General</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extLst>
            <c:ext xmlns:c16="http://schemas.microsoft.com/office/drawing/2014/chart" uri="{C3380CC4-5D6E-409C-BE32-E72D297353CC}">
              <c16:uniqueId val="{00000000-DE6E-4E8A-A47E-50224D878A1F}"/>
            </c:ext>
          </c:extLst>
        </c:ser>
        <c:dLbls>
          <c:showLegendKey val="0"/>
          <c:showVal val="0"/>
          <c:showCatName val="0"/>
          <c:showSerName val="0"/>
          <c:showPercent val="0"/>
          <c:showBubbleSize val="0"/>
        </c:dLbls>
        <c:axId val="483826096"/>
        <c:axId val="483824176"/>
      </c:areaChart>
      <c:lineChart>
        <c:grouping val="stacked"/>
        <c:varyColors val="0"/>
        <c:ser>
          <c:idx val="0"/>
          <c:order val="0"/>
          <c:tx>
            <c:strRef>
              <c:f>calculations!$B$20</c:f>
              <c:strCache>
                <c:ptCount val="1"/>
                <c:pt idx="0">
                  <c:v>Count of Call number</c:v>
                </c:pt>
              </c:strCache>
            </c:strRef>
          </c:tx>
          <c:spPr>
            <a:ln w="28575" cap="rnd">
              <a:solidFill>
                <a:schemeClr val="accent2"/>
              </a:solidFill>
              <a:round/>
            </a:ln>
            <a:effectLst/>
          </c:spPr>
          <c:marker>
            <c:symbol val="circle"/>
            <c:size val="7"/>
            <c:spPr>
              <a:solidFill>
                <a:schemeClr val="bg1">
                  <a:lumMod val="95000"/>
                </a:schemeClr>
              </a:solidFill>
              <a:ln w="25400">
                <a:solidFill>
                  <a:schemeClr val="tx1"/>
                </a:solidFill>
              </a:ln>
              <a:effectLst/>
            </c:spPr>
          </c:marker>
          <c:cat>
            <c:strRef>
              <c:f>calculations!$A$21:$A$33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calculations!$B$21:$B$33</c:f>
              <c:numCache>
                <c:formatCode>General</c:formatCode>
                <c:ptCount val="12"/>
                <c:pt idx="0">
                  <c:v>21</c:v>
                </c:pt>
                <c:pt idx="1">
                  <c:v>18</c:v>
                </c:pt>
                <c:pt idx="2">
                  <c:v>31</c:v>
                </c:pt>
                <c:pt idx="3">
                  <c:v>20</c:v>
                </c:pt>
                <c:pt idx="4">
                  <c:v>8</c:v>
                </c:pt>
                <c:pt idx="5">
                  <c:v>12</c:v>
                </c:pt>
                <c:pt idx="6">
                  <c:v>12</c:v>
                </c:pt>
                <c:pt idx="7">
                  <c:v>7</c:v>
                </c:pt>
                <c:pt idx="8">
                  <c:v>20</c:v>
                </c:pt>
                <c:pt idx="9">
                  <c:v>24</c:v>
                </c:pt>
                <c:pt idx="10">
                  <c:v>12</c:v>
                </c:pt>
                <c:pt idx="11">
                  <c:v>15</c:v>
                </c:pt>
              </c:numCache>
            </c:numRef>
          </c:val>
          <c:smooth val="0"/>
          <c:extLst>
            <c:ext xmlns:c16="http://schemas.microsoft.com/office/drawing/2014/chart" uri="{C3380CC4-5D6E-409C-BE32-E72D297353CC}">
              <c16:uniqueId val="{00000001-DE6E-4E8A-A47E-50224D878A1F}"/>
            </c:ext>
          </c:extLst>
        </c:ser>
        <c:dLbls>
          <c:showLegendKey val="0"/>
          <c:showVal val="0"/>
          <c:showCatName val="0"/>
          <c:showSerName val="0"/>
          <c:showPercent val="0"/>
          <c:showBubbleSize val="0"/>
        </c:dLbls>
        <c:marker val="1"/>
        <c:smooth val="0"/>
        <c:axId val="483826096"/>
        <c:axId val="483824176"/>
      </c:lineChart>
      <c:catAx>
        <c:axId val="48382609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24176"/>
        <c:crosses val="autoZero"/>
        <c:auto val="1"/>
        <c:lblAlgn val="ctr"/>
        <c:lblOffset val="100"/>
        <c:noMultiLvlLbl val="0"/>
      </c:catAx>
      <c:valAx>
        <c:axId val="4838241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38260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160556271593974"/>
          <c:y val="5.306319343945972E-2"/>
          <c:w val="0.81254391000299653"/>
          <c:h val="0.8938736131210806"/>
        </c:manualLayout>
      </c:layout>
      <c:barChart>
        <c:barDir val="bar"/>
        <c:grouping val="clustered"/>
        <c:varyColors val="0"/>
        <c:ser>
          <c:idx val="0"/>
          <c:order val="0"/>
          <c:spPr>
            <a:solidFill>
              <a:schemeClr val="bg1">
                <a:lumMod val="8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calculations!$F$54:$F$58</c:f>
              <c:strCache>
                <c:ptCount val="5"/>
                <c:pt idx="0">
                  <c:v>R01</c:v>
                </c:pt>
                <c:pt idx="1">
                  <c:v>R02</c:v>
                </c:pt>
                <c:pt idx="2">
                  <c:v>R03</c:v>
                </c:pt>
                <c:pt idx="3">
                  <c:v>R04</c:v>
                </c:pt>
                <c:pt idx="4">
                  <c:v>R05</c:v>
                </c:pt>
              </c:strCache>
            </c:strRef>
          </c:cat>
          <c:val>
            <c:numRef>
              <c:f>calculations!$G$54:$G$58</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D505-49A3-B0CB-B916F11FAC2A}"/>
            </c:ext>
          </c:extLst>
        </c:ser>
        <c:ser>
          <c:idx val="1"/>
          <c:order val="1"/>
          <c:tx>
            <c:strRef>
              <c:f>calculations!$I$53</c:f>
              <c:strCache>
                <c:ptCount val="1"/>
                <c:pt idx="0">
                  <c:v>Sel. Calls</c:v>
                </c:pt>
              </c:strCache>
            </c:strRef>
          </c:tx>
          <c:spPr>
            <a:gradFill>
              <a:gsLst>
                <a:gs pos="100000">
                  <a:schemeClr val="accent2">
                    <a:alpha val="90000"/>
                  </a:schemeClr>
                </a:gs>
                <a:gs pos="100000">
                  <a:srgbClr val="FF0000"/>
                </a:gs>
                <a:gs pos="100000">
                  <a:schemeClr val="accent1">
                    <a:lumMod val="45000"/>
                    <a:lumOff val="55000"/>
                  </a:schemeClr>
                </a:gs>
                <a:gs pos="100000">
                  <a:schemeClr val="accent1">
                    <a:lumMod val="30000"/>
                    <a:lumOff val="70000"/>
                  </a:schemeClr>
                </a:gs>
              </a:gsLst>
              <a:lin ang="5400000" scaled="1"/>
            </a:gradFill>
            <a:ln>
              <a:noFill/>
            </a:ln>
            <a:effectLst/>
          </c:spPr>
          <c:invertIfNegative val="0"/>
          <c:val>
            <c:numRef>
              <c:f>calculations!$I$54:$I$58</c:f>
              <c:numCache>
                <c:formatCode>General</c:formatCode>
                <c:ptCount val="5"/>
                <c:pt idx="0">
                  <c:v>#N/A</c:v>
                </c:pt>
                <c:pt idx="1">
                  <c:v>#N/A</c:v>
                </c:pt>
                <c:pt idx="2">
                  <c:v>#N/A</c:v>
                </c:pt>
                <c:pt idx="3">
                  <c:v>#N/A</c:v>
                </c:pt>
                <c:pt idx="4">
                  <c:v>200</c:v>
                </c:pt>
              </c:numCache>
            </c:numRef>
          </c:val>
          <c:extLst>
            <c:ext xmlns:c16="http://schemas.microsoft.com/office/drawing/2014/chart" uri="{C3380CC4-5D6E-409C-BE32-E72D297353CC}">
              <c16:uniqueId val="{00000001-D505-49A3-B0CB-B916F11FAC2A}"/>
            </c:ext>
          </c:extLst>
        </c:ser>
        <c:dLbls>
          <c:showLegendKey val="0"/>
          <c:showVal val="0"/>
          <c:showCatName val="0"/>
          <c:showSerName val="0"/>
          <c:showPercent val="0"/>
          <c:showBubbleSize val="0"/>
        </c:dLbls>
        <c:gapWidth val="25"/>
        <c:overlap val="100"/>
        <c:axId val="1106360928"/>
        <c:axId val="1106361888"/>
      </c:barChart>
      <c:catAx>
        <c:axId val="1106360928"/>
        <c:scaling>
          <c:orientation val="maxMin"/>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6361888"/>
        <c:crosses val="autoZero"/>
        <c:auto val="1"/>
        <c:lblAlgn val="ctr"/>
        <c:lblOffset val="100"/>
        <c:noMultiLvlLbl val="0"/>
      </c:catAx>
      <c:valAx>
        <c:axId val="1106361888"/>
        <c:scaling>
          <c:orientation val="minMax"/>
          <c:min val="0"/>
        </c:scaling>
        <c:delete val="1"/>
        <c:axPos val="t"/>
        <c:numFmt formatCode="General" sourceLinked="1"/>
        <c:majorTickMark val="out"/>
        <c:minorTickMark val="none"/>
        <c:tickLblPos val="nextTo"/>
        <c:crossAx val="1106360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[sample-data-excel-portfolio-project.xlsx]calculations!PivotTable1</c:name>
    <c:fmtId val="5"/>
  </c:pivotSource>
  <c:chart>
    <c:title>
      <c:tx>
        <c:rich>
          <a:bodyPr rot="0" spcFirstLastPara="1" vertOverflow="ellipsis" vert="horz" wrap="square" anchor="ctr" anchorCtr="1"/>
          <a:lstStyle/>
          <a:p>
            <a:pPr>
              <a:defRPr sz="1600" b="0" i="0" u="none" strike="noStrike" kern="1200" spc="0" baseline="0">
                <a:solidFill>
                  <a:schemeClr val="tx1">
                    <a:lumMod val="65000"/>
                    <a:lumOff val="35000"/>
                  </a:schemeClr>
                </a:solidFill>
                <a:latin typeface="+mj-lt"/>
                <a:ea typeface="+mn-ea"/>
                <a:cs typeface="+mn-cs"/>
              </a:defRPr>
            </a:pPr>
            <a:r>
              <a:rPr lang="en-IN" sz="1600">
                <a:solidFill>
                  <a:schemeClr val="accent2"/>
                </a:solidFill>
                <a:latin typeface="+mj-lt"/>
              </a:rPr>
              <a:t>Female</a:t>
            </a:r>
            <a:r>
              <a:rPr lang="en-IN" sz="1600" baseline="0">
                <a:latin typeface="+mj-lt"/>
              </a:rPr>
              <a:t> vs. </a:t>
            </a:r>
            <a:r>
              <a:rPr lang="en-IN" sz="1600" baseline="0">
                <a:solidFill>
                  <a:schemeClr val="accent6"/>
                </a:solidFill>
                <a:latin typeface="+mj-lt"/>
              </a:rPr>
              <a:t>Male</a:t>
            </a:r>
            <a:r>
              <a:rPr lang="en-IN" sz="1600" baseline="0">
                <a:latin typeface="+mj-lt"/>
              </a:rPr>
              <a:t> Callers</a:t>
            </a:r>
            <a:endParaRPr lang="en-IN" sz="1600">
              <a:latin typeface="+mj-lt"/>
            </a:endParaRPr>
          </a:p>
        </c:rich>
      </c:tx>
      <c:overlay val="0"/>
      <c:spPr>
        <a:noFill/>
        <a:ln>
          <a:noFill/>
        </a:ln>
        <a:effectLst/>
      </c:spPr>
      <c:txPr>
        <a:bodyPr rot="0" spcFirstLastPara="1" vertOverflow="ellipsis" vert="horz" wrap="square" anchor="ctr" anchorCtr="1"/>
        <a:lstStyle/>
        <a:p>
          <a:pPr>
            <a:defRPr sz="1600" b="0" i="0" u="none" strike="noStrike" kern="1200" spc="0" baseline="0">
              <a:solidFill>
                <a:schemeClr val="tx1">
                  <a:lumMod val="65000"/>
                  <a:lumOff val="35000"/>
                </a:schemeClr>
              </a:solidFill>
              <a:latin typeface="+mj-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alpha val="90000"/>
            </a:schemeClr>
          </a:solidFill>
          <a:ln>
            <a:noFill/>
          </a:ln>
          <a:effectLst/>
        </c:spPr>
        <c:marker>
          <c:symbol val="none"/>
        </c:marker>
        <c:dLbl>
          <c:idx val="0"/>
          <c:spPr>
            <a:solidFill>
              <a:schemeClr val="lt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
        <c:idx val="5"/>
        <c:spPr>
          <a:solidFill>
            <a:srgbClr val="00B050">
              <a:alpha val="60000"/>
            </a:srgbClr>
          </a:solidFill>
          <a:ln>
            <a:noFill/>
          </a:ln>
          <a:effectLst/>
        </c:spPr>
        <c:marker>
          <c:symbol val="none"/>
        </c:marker>
        <c:dLbl>
          <c:idx val="0"/>
          <c:spPr>
            <a:solidFill>
              <a:schemeClr val="lt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oundRect">
                  <a:avLst/>
                </a:prstGeom>
                <a:noFill/>
                <a:ln>
                  <a:noFill/>
                </a:ln>
              </c15:spPr>
            </c:ext>
          </c:extLst>
        </c:dLbl>
      </c:pivotFmt>
    </c:pivotFmts>
    <c:plotArea>
      <c:layout/>
      <c:barChart>
        <c:barDir val="col"/>
        <c:grouping val="percentStacked"/>
        <c:varyColors val="0"/>
        <c:ser>
          <c:idx val="0"/>
          <c:order val="0"/>
          <c:tx>
            <c:strRef>
              <c:f>calculations!$D$68:$D$69</c:f>
              <c:strCache>
                <c:ptCount val="1"/>
                <c:pt idx="0">
                  <c:v>Female</c:v>
                </c:pt>
              </c:strCache>
            </c:strRef>
          </c:tx>
          <c:spPr>
            <a:solidFill>
              <a:schemeClr val="accent2">
                <a:alpha val="90000"/>
              </a:schemeClr>
            </a:solidFill>
            <a:ln>
              <a:noFill/>
            </a:ln>
            <a:effectLst/>
          </c:spPr>
          <c:invertIfNegative val="0"/>
          <c:dLbls>
            <c:spPr>
              <a:solidFill>
                <a:schemeClr val="lt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calculations!$C$70:$C$73</c:f>
              <c:strCache>
                <c:ptCount val="3"/>
                <c:pt idx="0">
                  <c:v>Cincinnati</c:v>
                </c:pt>
                <c:pt idx="1">
                  <c:v>Cleveland</c:v>
                </c:pt>
                <c:pt idx="2">
                  <c:v>Columbus</c:v>
                </c:pt>
              </c:strCache>
            </c:strRef>
          </c:cat>
          <c:val>
            <c:numRef>
              <c:f>calculations!$D$70:$D$73</c:f>
              <c:numCache>
                <c:formatCode>General</c:formatCode>
                <c:ptCount val="3"/>
                <c:pt idx="0">
                  <c:v>144</c:v>
                </c:pt>
                <c:pt idx="1">
                  <c:v>326</c:v>
                </c:pt>
                <c:pt idx="2">
                  <c:v>129</c:v>
                </c:pt>
              </c:numCache>
            </c:numRef>
          </c:val>
          <c:extLst>
            <c:ext xmlns:c16="http://schemas.microsoft.com/office/drawing/2014/chart" uri="{C3380CC4-5D6E-409C-BE32-E72D297353CC}">
              <c16:uniqueId val="{00000000-9E70-459E-BCD8-3A64EF6006FE}"/>
            </c:ext>
          </c:extLst>
        </c:ser>
        <c:ser>
          <c:idx val="1"/>
          <c:order val="1"/>
          <c:tx>
            <c:strRef>
              <c:f>calculations!$E$68:$E$69</c:f>
              <c:strCache>
                <c:ptCount val="1"/>
                <c:pt idx="0">
                  <c:v>Male</c:v>
                </c:pt>
              </c:strCache>
            </c:strRef>
          </c:tx>
          <c:spPr>
            <a:solidFill>
              <a:srgbClr val="00B050">
                <a:alpha val="60000"/>
              </a:srgbClr>
            </a:solidFill>
            <a:ln>
              <a:noFill/>
            </a:ln>
            <a:effectLst/>
          </c:spPr>
          <c:invertIfNegative val="0"/>
          <c:dLbls>
            <c:spPr>
              <a:solidFill>
                <a:schemeClr val="lt1">
                  <a:alpha val="50000"/>
                </a:schemeClr>
              </a:solidFill>
              <a:ln>
                <a:solidFill>
                  <a:schemeClr val="dk1">
                    <a:lumMod val="25000"/>
                    <a:lumOff val="75000"/>
                  </a:scheme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oundRec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calculations!$C$70:$C$73</c:f>
              <c:strCache>
                <c:ptCount val="3"/>
                <c:pt idx="0">
                  <c:v>Cincinnati</c:v>
                </c:pt>
                <c:pt idx="1">
                  <c:v>Cleveland</c:v>
                </c:pt>
                <c:pt idx="2">
                  <c:v>Columbus</c:v>
                </c:pt>
              </c:strCache>
            </c:strRef>
          </c:cat>
          <c:val>
            <c:numRef>
              <c:f>calculations!$E$70:$E$73</c:f>
              <c:numCache>
                <c:formatCode>General</c:formatCode>
                <c:ptCount val="3"/>
                <c:pt idx="0">
                  <c:v>132</c:v>
                </c:pt>
                <c:pt idx="1">
                  <c:v>63</c:v>
                </c:pt>
                <c:pt idx="2">
                  <c:v>206</c:v>
                </c:pt>
              </c:numCache>
            </c:numRef>
          </c:val>
          <c:extLst>
            <c:ext xmlns:c16="http://schemas.microsoft.com/office/drawing/2014/chart" uri="{C3380CC4-5D6E-409C-BE32-E72D297353CC}">
              <c16:uniqueId val="{00000001-9E70-459E-BCD8-3A64EF6006FE}"/>
            </c:ext>
          </c:extLst>
        </c:ser>
        <c:dLbls>
          <c:showLegendKey val="0"/>
          <c:showVal val="0"/>
          <c:showCatName val="0"/>
          <c:showSerName val="0"/>
          <c:showPercent val="0"/>
          <c:showBubbleSize val="0"/>
        </c:dLbls>
        <c:gapWidth val="25"/>
        <c:overlap val="100"/>
        <c:axId val="1910756688"/>
        <c:axId val="1910757648"/>
      </c:barChart>
      <c:catAx>
        <c:axId val="1910756688"/>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10757648"/>
        <c:crosses val="autoZero"/>
        <c:auto val="1"/>
        <c:lblAlgn val="ctr"/>
        <c:lblOffset val="100"/>
        <c:noMultiLvlLbl val="0"/>
      </c:catAx>
      <c:valAx>
        <c:axId val="1910757648"/>
        <c:scaling>
          <c:orientation val="minMax"/>
        </c:scaling>
        <c:delete val="1"/>
        <c:axPos val="l"/>
        <c:numFmt formatCode="0%" sourceLinked="1"/>
        <c:majorTickMark val="out"/>
        <c:minorTickMark val="none"/>
        <c:tickLblPos val="nextTo"/>
        <c:crossAx val="1910756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[sample-data-excel-portfolio-project.xlsx]calculations!rep satisfaction</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a:solidFill>
                  <a:schemeClr val="accent5"/>
                </a:solidFill>
                <a:latin typeface="+mj-lt"/>
              </a:rPr>
              <a:t>Rating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calculations!$D$80</c:f>
              <c:strCache>
                <c:ptCount val="1"/>
                <c:pt idx="0">
                  <c:v>Total</c:v>
                </c:pt>
              </c:strCache>
            </c:strRef>
          </c:tx>
          <c:spPr>
            <a:solidFill>
              <a:schemeClr val="accent5"/>
            </a:solidFill>
            <a:ln>
              <a:noFill/>
            </a:ln>
            <a:effectLst/>
          </c:spPr>
          <c:invertIfNegative val="0"/>
          <c:cat>
            <c:strRef>
              <c:f>calculations!$C$81:$C$85</c:f>
              <c:strCache>
                <c:ptCount val="4"/>
                <c:pt idx="0">
                  <c:v>2</c:v>
                </c:pt>
                <c:pt idx="1">
                  <c:v>3</c:v>
                </c:pt>
                <c:pt idx="2">
                  <c:v>4</c:v>
                </c:pt>
                <c:pt idx="3">
                  <c:v>5</c:v>
                </c:pt>
              </c:strCache>
            </c:strRef>
          </c:cat>
          <c:val>
            <c:numRef>
              <c:f>calculations!$D$81:$D$85</c:f>
              <c:numCache>
                <c:formatCode>#,##0</c:formatCode>
                <c:ptCount val="4"/>
                <c:pt idx="0">
                  <c:v>10</c:v>
                </c:pt>
                <c:pt idx="1">
                  <c:v>44</c:v>
                </c:pt>
                <c:pt idx="2">
                  <c:v>95</c:v>
                </c:pt>
                <c:pt idx="3">
                  <c:v>51</c:v>
                </c:pt>
              </c:numCache>
            </c:numRef>
          </c:val>
          <c:extLst>
            <c:ext xmlns:c16="http://schemas.microsoft.com/office/drawing/2014/chart" uri="{C3380CC4-5D6E-409C-BE32-E72D297353CC}">
              <c16:uniqueId val="{00000000-6A42-4EB6-848D-80F80604B845}"/>
            </c:ext>
          </c:extLst>
        </c:ser>
        <c:dLbls>
          <c:showLegendKey val="0"/>
          <c:showVal val="0"/>
          <c:showCatName val="0"/>
          <c:showSerName val="0"/>
          <c:showPercent val="0"/>
          <c:showBubbleSize val="0"/>
        </c:dLbls>
        <c:gapWidth val="10"/>
        <c:overlap val="100"/>
        <c:axId val="616082416"/>
        <c:axId val="616099216"/>
      </c:barChart>
      <c:catAx>
        <c:axId val="616082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099216"/>
        <c:crosses val="autoZero"/>
        <c:auto val="1"/>
        <c:lblAlgn val="ctr"/>
        <c:lblOffset val="100"/>
        <c:noMultiLvlLbl val="0"/>
      </c:catAx>
      <c:valAx>
        <c:axId val="61609921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6082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chart" Target="../charts/chart3.xml"/><Relationship Id="rId3" Type="http://schemas.openxmlformats.org/officeDocument/2006/relationships/image" Target="../media/image2.svg"/><Relationship Id="rId7" Type="http://schemas.openxmlformats.org/officeDocument/2006/relationships/image" Target="../media/image6.svg"/><Relationship Id="rId12" Type="http://schemas.openxmlformats.org/officeDocument/2006/relationships/chart" Target="../charts/chart2.xml"/><Relationship Id="rId2" Type="http://schemas.openxmlformats.org/officeDocument/2006/relationships/image" Target="../media/image1.png"/><Relationship Id="rId16" Type="http://schemas.openxmlformats.org/officeDocument/2006/relationships/chart" Target="../charts/chart6.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chart" Target="../charts/chart5.xml"/><Relationship Id="rId10" Type="http://schemas.openxmlformats.org/officeDocument/2006/relationships/image" Target="../media/image9.pn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13" Type="http://schemas.openxmlformats.org/officeDocument/2006/relationships/image" Target="../media/image23.pn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editAs="oneCell">
    <xdr:from>
      <xdr:col>10</xdr:col>
      <xdr:colOff>515655</xdr:colOff>
      <xdr:row>20</xdr:row>
      <xdr:rowOff>5951</xdr:rowOff>
    </xdr:from>
    <xdr:to>
      <xdr:col>13</xdr:col>
      <xdr:colOff>27975</xdr:colOff>
      <xdr:row>32</xdr:row>
      <xdr:rowOff>163361</xdr:rowOff>
    </xdr:to>
    <mc:AlternateContent xmlns:mc="http://schemas.openxmlformats.org/markup-compatibility/2006" xmlns:a14="http://schemas.microsoft.com/office/drawing/2010/main">
      <mc:Choice Requires="a14">
        <xdr:graphicFrame macro="">
          <xdr:nvGraphicFramePr>
            <xdr:cNvPr id="2" name="Representative">
              <a:extLst>
                <a:ext uri="{FF2B5EF4-FFF2-40B4-BE49-F238E27FC236}">
                  <a16:creationId xmlns:a16="http://schemas.microsoft.com/office/drawing/2014/main" id="{5B5BE6BC-F269-4790-9B43-1F155E86BE0D}"/>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736915" y="3847266"/>
              <a:ext cx="1516485" cy="24120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647701</xdr:colOff>
      <xdr:row>17</xdr:row>
      <xdr:rowOff>53340</xdr:rowOff>
    </xdr:from>
    <xdr:to>
      <xdr:col>10</xdr:col>
      <xdr:colOff>521918</xdr:colOff>
      <xdr:row>34</xdr:row>
      <xdr:rowOff>45720</xdr:rowOff>
    </xdr:to>
    <xdr:graphicFrame macro="">
      <xdr:nvGraphicFramePr>
        <xdr:cNvPr id="7" name="Chart 6">
          <a:extLst>
            <a:ext uri="{FF2B5EF4-FFF2-40B4-BE49-F238E27FC236}">
              <a16:creationId xmlns:a16="http://schemas.microsoft.com/office/drawing/2014/main" id="{EA7109D4-F451-48C4-A117-A97BAF6CC90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594360</xdr:colOff>
      <xdr:row>5</xdr:row>
      <xdr:rowOff>83820</xdr:rowOff>
    </xdr:from>
    <xdr:to>
      <xdr:col>1</xdr:col>
      <xdr:colOff>655320</xdr:colOff>
      <xdr:row>6</xdr:row>
      <xdr:rowOff>68580</xdr:rowOff>
    </xdr:to>
    <xdr:sp macro="" textlink="calculations!A10">
      <xdr:nvSpPr>
        <xdr:cNvPr id="5" name="TextBox 4">
          <a:extLst>
            <a:ext uri="{FF2B5EF4-FFF2-40B4-BE49-F238E27FC236}">
              <a16:creationId xmlns:a16="http://schemas.microsoft.com/office/drawing/2014/main" id="{46130236-3127-376D-C383-AD1BE814C73A}"/>
            </a:ext>
          </a:extLst>
        </xdr:cNvPr>
        <xdr:cNvSpPr txBox="1"/>
      </xdr:nvSpPr>
      <xdr:spPr>
        <a:xfrm>
          <a:off x="594360" y="998220"/>
          <a:ext cx="73152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2EDC574-B9DD-4192-87CD-6A2E686710FB}" type="TxLink">
            <a:rPr lang="en-US" sz="1100" b="0" i="0" u="none" strike="noStrike">
              <a:solidFill>
                <a:schemeClr val="bg1"/>
              </a:solidFill>
              <a:latin typeface="Aptos"/>
            </a:rPr>
            <a:pPr algn="ctr"/>
            <a:t>200</a:t>
          </a:fld>
          <a:endParaRPr lang="en-IN" sz="1100">
            <a:solidFill>
              <a:schemeClr val="bg1"/>
            </a:solidFill>
          </a:endParaRPr>
        </a:p>
      </xdr:txBody>
    </xdr:sp>
    <xdr:clientData/>
  </xdr:twoCellAnchor>
  <xdr:twoCellAnchor>
    <xdr:from>
      <xdr:col>1</xdr:col>
      <xdr:colOff>0</xdr:colOff>
      <xdr:row>10</xdr:row>
      <xdr:rowOff>0</xdr:rowOff>
    </xdr:from>
    <xdr:to>
      <xdr:col>2</xdr:col>
      <xdr:colOff>426720</xdr:colOff>
      <xdr:row>14</xdr:row>
      <xdr:rowOff>45720</xdr:rowOff>
    </xdr:to>
    <xdr:sp macro="" textlink="calculations!B4">
      <xdr:nvSpPr>
        <xdr:cNvPr id="22" name="Rectangle 21">
          <a:extLst>
            <a:ext uri="{FF2B5EF4-FFF2-40B4-BE49-F238E27FC236}">
              <a16:creationId xmlns:a16="http://schemas.microsoft.com/office/drawing/2014/main" id="{E6CE479D-C2C2-40F5-804C-ACC4E380205C}"/>
            </a:ext>
          </a:extLst>
        </xdr:cNvPr>
        <xdr:cNvSpPr/>
      </xdr:nvSpPr>
      <xdr:spPr>
        <a:xfrm>
          <a:off x="670560" y="1828800"/>
          <a:ext cx="1097280" cy="777240"/>
        </a:xfrm>
        <a:prstGeom prst="rect">
          <a:avLst/>
        </a:prstGeom>
        <a:solidFill>
          <a:srgbClr val="FF0000"/>
        </a:solidFill>
        <a:effectLst>
          <a:outerShdw blurRad="254000" dist="12700" dir="3000000" algn="ctr" rotWithShape="0">
            <a:srgbClr val="000000">
              <a:alpha val="6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0F96DDD-7F12-4D11-B4E3-E92A356DC0C7}" type="TxLink">
            <a:rPr lang="en-US" sz="1600" b="0" i="0" u="none" strike="noStrike">
              <a:solidFill>
                <a:schemeClr val="bg1"/>
              </a:solidFill>
              <a:latin typeface="+mj-lt"/>
            </a:rPr>
            <a:pPr algn="ctr"/>
            <a:t>₹ 96,623</a:t>
          </a:fld>
          <a:endParaRPr lang="en-IN" sz="1600" b="1">
            <a:solidFill>
              <a:schemeClr val="bg1"/>
            </a:solidFill>
            <a:latin typeface="+mj-lt"/>
          </a:endParaRPr>
        </a:p>
      </xdr:txBody>
    </xdr:sp>
    <xdr:clientData/>
  </xdr:twoCellAnchor>
  <xdr:twoCellAnchor>
    <xdr:from>
      <xdr:col>1</xdr:col>
      <xdr:colOff>60960</xdr:colOff>
      <xdr:row>10</xdr:row>
      <xdr:rowOff>76200</xdr:rowOff>
    </xdr:from>
    <xdr:to>
      <xdr:col>2</xdr:col>
      <xdr:colOff>220980</xdr:colOff>
      <xdr:row>11</xdr:row>
      <xdr:rowOff>76200</xdr:rowOff>
    </xdr:to>
    <xdr:sp macro="" textlink="">
      <xdr:nvSpPr>
        <xdr:cNvPr id="23" name="TextBox 22">
          <a:extLst>
            <a:ext uri="{FF2B5EF4-FFF2-40B4-BE49-F238E27FC236}">
              <a16:creationId xmlns:a16="http://schemas.microsoft.com/office/drawing/2014/main" id="{438D6C30-FCD3-4746-AD60-67E3565B717F}"/>
            </a:ext>
          </a:extLst>
        </xdr:cNvPr>
        <xdr:cNvSpPr txBox="1"/>
      </xdr:nvSpPr>
      <xdr:spPr>
        <a:xfrm>
          <a:off x="731520" y="1905000"/>
          <a:ext cx="83058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   </a:t>
          </a:r>
          <a:r>
            <a:rPr lang="en-IN" sz="1100">
              <a:solidFill>
                <a:schemeClr val="bg1"/>
              </a:solidFill>
              <a:latin typeface="+mj-lt"/>
            </a:rPr>
            <a:t>Amount</a:t>
          </a:r>
        </a:p>
      </xdr:txBody>
    </xdr:sp>
    <xdr:clientData/>
  </xdr:twoCellAnchor>
  <xdr:twoCellAnchor editAs="oneCell">
    <xdr:from>
      <xdr:col>1</xdr:col>
      <xdr:colOff>28101</xdr:colOff>
      <xdr:row>10</xdr:row>
      <xdr:rowOff>84184</xdr:rowOff>
    </xdr:from>
    <xdr:to>
      <xdr:col>1</xdr:col>
      <xdr:colOff>227681</xdr:colOff>
      <xdr:row>11</xdr:row>
      <xdr:rowOff>100884</xdr:rowOff>
    </xdr:to>
    <xdr:pic>
      <xdr:nvPicPr>
        <xdr:cNvPr id="24" name="Graphic 23">
          <a:extLst>
            <a:ext uri="{FF2B5EF4-FFF2-40B4-BE49-F238E27FC236}">
              <a16:creationId xmlns:a16="http://schemas.microsoft.com/office/drawing/2014/main" id="{A696E68D-388D-4D4C-A0DC-BCA2CC9CF759}"/>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rcRect/>
        <a:stretch/>
      </xdr:blipFill>
      <xdr:spPr>
        <a:xfrm>
          <a:off x="698661" y="1912984"/>
          <a:ext cx="199580" cy="199580"/>
        </a:xfrm>
        <a:prstGeom prst="rect">
          <a:avLst/>
        </a:prstGeom>
      </xdr:spPr>
    </xdr:pic>
    <xdr:clientData/>
  </xdr:twoCellAnchor>
  <xdr:twoCellAnchor>
    <xdr:from>
      <xdr:col>1</xdr:col>
      <xdr:colOff>152400</xdr:colOff>
      <xdr:row>12</xdr:row>
      <xdr:rowOff>137160</xdr:rowOff>
    </xdr:from>
    <xdr:to>
      <xdr:col>2</xdr:col>
      <xdr:colOff>213360</xdr:colOff>
      <xdr:row>13</xdr:row>
      <xdr:rowOff>121920</xdr:rowOff>
    </xdr:to>
    <xdr:sp macro="" textlink="calculations!B10">
      <xdr:nvSpPr>
        <xdr:cNvPr id="25" name="TextBox 24">
          <a:extLst>
            <a:ext uri="{FF2B5EF4-FFF2-40B4-BE49-F238E27FC236}">
              <a16:creationId xmlns:a16="http://schemas.microsoft.com/office/drawing/2014/main" id="{BA934876-E01A-4C20-B139-E14DACDD7EDE}"/>
            </a:ext>
          </a:extLst>
        </xdr:cNvPr>
        <xdr:cNvSpPr txBox="1"/>
      </xdr:nvSpPr>
      <xdr:spPr>
        <a:xfrm>
          <a:off x="822960" y="2331720"/>
          <a:ext cx="73152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35241E1-D83A-4A6E-9698-660AF37A9852}" type="TxLink">
            <a:rPr lang="en-US" sz="1100" b="0" i="0" u="none" strike="noStrike">
              <a:solidFill>
                <a:schemeClr val="bg1"/>
              </a:solidFill>
              <a:latin typeface="Aptos"/>
            </a:rPr>
            <a:pPr algn="ctr"/>
            <a:t>₹ 20,104</a:t>
          </a:fld>
          <a:endParaRPr lang="en-IN" sz="1100">
            <a:solidFill>
              <a:schemeClr val="bg1"/>
            </a:solidFill>
          </a:endParaRPr>
        </a:p>
      </xdr:txBody>
    </xdr:sp>
    <xdr:clientData/>
  </xdr:twoCellAnchor>
  <xdr:twoCellAnchor>
    <xdr:from>
      <xdr:col>1</xdr:col>
      <xdr:colOff>0</xdr:colOff>
      <xdr:row>17</xdr:row>
      <xdr:rowOff>0</xdr:rowOff>
    </xdr:from>
    <xdr:to>
      <xdr:col>2</xdr:col>
      <xdr:colOff>426720</xdr:colOff>
      <xdr:row>21</xdr:row>
      <xdr:rowOff>45720</xdr:rowOff>
    </xdr:to>
    <xdr:sp macro="" textlink="calculations!C4">
      <xdr:nvSpPr>
        <xdr:cNvPr id="26" name="Rectangle 25">
          <a:extLst>
            <a:ext uri="{FF2B5EF4-FFF2-40B4-BE49-F238E27FC236}">
              <a16:creationId xmlns:a16="http://schemas.microsoft.com/office/drawing/2014/main" id="{37E85A0B-6553-4982-93B5-C83D38066D0F}"/>
            </a:ext>
          </a:extLst>
        </xdr:cNvPr>
        <xdr:cNvSpPr/>
      </xdr:nvSpPr>
      <xdr:spPr>
        <a:xfrm>
          <a:off x="670560" y="3108960"/>
          <a:ext cx="1097280" cy="777240"/>
        </a:xfrm>
        <a:prstGeom prst="rect">
          <a:avLst/>
        </a:prstGeom>
        <a:solidFill>
          <a:srgbClr val="FF0000"/>
        </a:solidFill>
        <a:effectLst>
          <a:outerShdw blurRad="254000" dist="12700" dir="3000000" algn="ctr" rotWithShape="0">
            <a:srgbClr val="000000">
              <a:alpha val="6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BC9D71B-54A4-43D0-8B4C-57E30234D0D0}" type="TxLink">
            <a:rPr lang="en-US" sz="1600" b="0" i="0" u="none" strike="noStrike">
              <a:solidFill>
                <a:schemeClr val="bg1"/>
              </a:solidFill>
              <a:latin typeface="+mj-lt"/>
            </a:rPr>
            <a:pPr algn="ctr"/>
            <a:t>89,850</a:t>
          </a:fld>
          <a:endParaRPr lang="en-IN" sz="1600" b="1">
            <a:solidFill>
              <a:schemeClr val="bg1"/>
            </a:solidFill>
            <a:latin typeface="+mj-lt"/>
          </a:endParaRPr>
        </a:p>
      </xdr:txBody>
    </xdr:sp>
    <xdr:clientData/>
  </xdr:twoCellAnchor>
  <xdr:twoCellAnchor>
    <xdr:from>
      <xdr:col>1</xdr:col>
      <xdr:colOff>7620</xdr:colOff>
      <xdr:row>17</xdr:row>
      <xdr:rowOff>106680</xdr:rowOff>
    </xdr:from>
    <xdr:to>
      <xdr:col>2</xdr:col>
      <xdr:colOff>358140</xdr:colOff>
      <xdr:row>18</xdr:row>
      <xdr:rowOff>60960</xdr:rowOff>
    </xdr:to>
    <xdr:sp macro="" textlink="">
      <xdr:nvSpPr>
        <xdr:cNvPr id="27" name="TextBox 26">
          <a:extLst>
            <a:ext uri="{FF2B5EF4-FFF2-40B4-BE49-F238E27FC236}">
              <a16:creationId xmlns:a16="http://schemas.microsoft.com/office/drawing/2014/main" id="{CEEA5192-5B56-449C-936A-9CC2CD705991}"/>
            </a:ext>
          </a:extLst>
        </xdr:cNvPr>
        <xdr:cNvSpPr txBox="1"/>
      </xdr:nvSpPr>
      <xdr:spPr>
        <a:xfrm>
          <a:off x="678180" y="3215640"/>
          <a:ext cx="1021080" cy="1371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   </a:t>
          </a:r>
          <a:r>
            <a:rPr lang="en-IN" sz="1100">
              <a:solidFill>
                <a:schemeClr val="bg1"/>
              </a:solidFill>
              <a:latin typeface="+mj-lt"/>
            </a:rPr>
            <a:t>Duration</a:t>
          </a:r>
        </a:p>
      </xdr:txBody>
    </xdr:sp>
    <xdr:clientData/>
  </xdr:twoCellAnchor>
  <xdr:twoCellAnchor editAs="oneCell">
    <xdr:from>
      <xdr:col>1</xdr:col>
      <xdr:colOff>58581</xdr:colOff>
      <xdr:row>17</xdr:row>
      <xdr:rowOff>68944</xdr:rowOff>
    </xdr:from>
    <xdr:to>
      <xdr:col>1</xdr:col>
      <xdr:colOff>258161</xdr:colOff>
      <xdr:row>18</xdr:row>
      <xdr:rowOff>85644</xdr:rowOff>
    </xdr:to>
    <xdr:pic>
      <xdr:nvPicPr>
        <xdr:cNvPr id="28" name="Graphic 27">
          <a:extLst>
            <a:ext uri="{FF2B5EF4-FFF2-40B4-BE49-F238E27FC236}">
              <a16:creationId xmlns:a16="http://schemas.microsoft.com/office/drawing/2014/main" id="{916FDFBD-DBAC-4FDF-84F1-BF50F8FE291F}"/>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rcRect/>
        <a:stretch/>
      </xdr:blipFill>
      <xdr:spPr>
        <a:xfrm rot="19836174">
          <a:off x="729141" y="3177904"/>
          <a:ext cx="199580" cy="199580"/>
        </a:xfrm>
        <a:prstGeom prst="rect">
          <a:avLst/>
        </a:prstGeom>
      </xdr:spPr>
    </xdr:pic>
    <xdr:clientData/>
  </xdr:twoCellAnchor>
  <xdr:twoCellAnchor>
    <xdr:from>
      <xdr:col>1</xdr:col>
      <xdr:colOff>152400</xdr:colOff>
      <xdr:row>19</xdr:row>
      <xdr:rowOff>137160</xdr:rowOff>
    </xdr:from>
    <xdr:to>
      <xdr:col>2</xdr:col>
      <xdr:colOff>213360</xdr:colOff>
      <xdr:row>20</xdr:row>
      <xdr:rowOff>121920</xdr:rowOff>
    </xdr:to>
    <xdr:sp macro="" textlink="calculations!C10">
      <xdr:nvSpPr>
        <xdr:cNvPr id="29" name="TextBox 28">
          <a:extLst>
            <a:ext uri="{FF2B5EF4-FFF2-40B4-BE49-F238E27FC236}">
              <a16:creationId xmlns:a16="http://schemas.microsoft.com/office/drawing/2014/main" id="{4F78D25D-8CAE-40B8-B2DE-85B911D3DDF0}"/>
            </a:ext>
          </a:extLst>
        </xdr:cNvPr>
        <xdr:cNvSpPr txBox="1"/>
      </xdr:nvSpPr>
      <xdr:spPr>
        <a:xfrm>
          <a:off x="822960" y="3611880"/>
          <a:ext cx="73152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FB8401C-14B9-4C0C-9EF8-E3764127070E}" type="TxLink">
            <a:rPr lang="en-US" sz="1100" b="0" i="0" u="none" strike="noStrike">
              <a:solidFill>
                <a:schemeClr val="bg1"/>
              </a:solidFill>
              <a:latin typeface="Aptos"/>
            </a:rPr>
            <a:pPr algn="ctr"/>
            <a:t>18,209</a:t>
          </a:fld>
          <a:endParaRPr lang="en-IN" sz="1100">
            <a:solidFill>
              <a:schemeClr val="bg1"/>
            </a:solidFill>
          </a:endParaRPr>
        </a:p>
      </xdr:txBody>
    </xdr:sp>
    <xdr:clientData/>
  </xdr:twoCellAnchor>
  <xdr:twoCellAnchor>
    <xdr:from>
      <xdr:col>1</xdr:col>
      <xdr:colOff>0</xdr:colOff>
      <xdr:row>24</xdr:row>
      <xdr:rowOff>0</xdr:rowOff>
    </xdr:from>
    <xdr:to>
      <xdr:col>2</xdr:col>
      <xdr:colOff>426720</xdr:colOff>
      <xdr:row>28</xdr:row>
      <xdr:rowOff>45720</xdr:rowOff>
    </xdr:to>
    <xdr:sp macro="" textlink="calculations!D4">
      <xdr:nvSpPr>
        <xdr:cNvPr id="30" name="Rectangle 29">
          <a:extLst>
            <a:ext uri="{FF2B5EF4-FFF2-40B4-BE49-F238E27FC236}">
              <a16:creationId xmlns:a16="http://schemas.microsoft.com/office/drawing/2014/main" id="{52CF9198-8B2E-423D-A56F-6CA3BF424343}"/>
            </a:ext>
          </a:extLst>
        </xdr:cNvPr>
        <xdr:cNvSpPr/>
      </xdr:nvSpPr>
      <xdr:spPr>
        <a:xfrm>
          <a:off x="670560" y="4389120"/>
          <a:ext cx="1097280" cy="777240"/>
        </a:xfrm>
        <a:prstGeom prst="rect">
          <a:avLst/>
        </a:prstGeom>
        <a:solidFill>
          <a:srgbClr val="FF0000"/>
        </a:solidFill>
        <a:effectLst>
          <a:outerShdw blurRad="254000" dist="12700" dir="3000000" algn="ctr" rotWithShape="0">
            <a:srgbClr val="000000">
              <a:alpha val="6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2B801B9-600D-40B0-83CE-57D1E6FC19A0}" type="TxLink">
            <a:rPr lang="en-US" sz="1600" b="0" i="0" u="none" strike="noStrike">
              <a:solidFill>
                <a:schemeClr val="bg1"/>
              </a:solidFill>
              <a:latin typeface="+mj-lt"/>
            </a:rPr>
            <a:pPr algn="ctr"/>
            <a:t>3.9</a:t>
          </a:fld>
          <a:endParaRPr lang="en-IN" sz="1600" b="1">
            <a:solidFill>
              <a:schemeClr val="bg1"/>
            </a:solidFill>
            <a:latin typeface="+mj-lt"/>
          </a:endParaRPr>
        </a:p>
      </xdr:txBody>
    </xdr:sp>
    <xdr:clientData/>
  </xdr:twoCellAnchor>
  <xdr:twoCellAnchor>
    <xdr:from>
      <xdr:col>0</xdr:col>
      <xdr:colOff>655320</xdr:colOff>
      <xdr:row>24</xdr:row>
      <xdr:rowOff>68580</xdr:rowOff>
    </xdr:from>
    <xdr:to>
      <xdr:col>2</xdr:col>
      <xdr:colOff>426720</xdr:colOff>
      <xdr:row>25</xdr:row>
      <xdr:rowOff>91440</xdr:rowOff>
    </xdr:to>
    <xdr:sp macro="" textlink="">
      <xdr:nvSpPr>
        <xdr:cNvPr id="31" name="TextBox 30">
          <a:extLst>
            <a:ext uri="{FF2B5EF4-FFF2-40B4-BE49-F238E27FC236}">
              <a16:creationId xmlns:a16="http://schemas.microsoft.com/office/drawing/2014/main" id="{4574D911-4677-47C4-A79D-63FD32E0AA05}"/>
            </a:ext>
          </a:extLst>
        </xdr:cNvPr>
        <xdr:cNvSpPr txBox="1"/>
      </xdr:nvSpPr>
      <xdr:spPr>
        <a:xfrm>
          <a:off x="655320" y="4457700"/>
          <a:ext cx="1112520" cy="205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   </a:t>
          </a:r>
          <a:r>
            <a:rPr lang="en-IN" sz="1100">
              <a:solidFill>
                <a:schemeClr val="bg1"/>
              </a:solidFill>
              <a:latin typeface="+mj-lt"/>
            </a:rPr>
            <a:t>Avg.</a:t>
          </a:r>
          <a:r>
            <a:rPr lang="en-IN" sz="1100" baseline="0">
              <a:solidFill>
                <a:schemeClr val="bg1"/>
              </a:solidFill>
              <a:latin typeface="+mj-lt"/>
            </a:rPr>
            <a:t> Rating</a:t>
          </a:r>
          <a:endParaRPr lang="en-IN" sz="1100">
            <a:solidFill>
              <a:schemeClr val="bg1"/>
            </a:solidFill>
            <a:latin typeface="+mj-lt"/>
          </a:endParaRPr>
        </a:p>
      </xdr:txBody>
    </xdr:sp>
    <xdr:clientData/>
  </xdr:twoCellAnchor>
  <xdr:twoCellAnchor editAs="oneCell">
    <xdr:from>
      <xdr:col>1</xdr:col>
      <xdr:colOff>28102</xdr:colOff>
      <xdr:row>24</xdr:row>
      <xdr:rowOff>38464</xdr:rowOff>
    </xdr:from>
    <xdr:to>
      <xdr:col>1</xdr:col>
      <xdr:colOff>227682</xdr:colOff>
      <xdr:row>25</xdr:row>
      <xdr:rowOff>55164</xdr:rowOff>
    </xdr:to>
    <xdr:pic>
      <xdr:nvPicPr>
        <xdr:cNvPr id="32" name="Graphic 31">
          <a:extLst>
            <a:ext uri="{FF2B5EF4-FFF2-40B4-BE49-F238E27FC236}">
              <a16:creationId xmlns:a16="http://schemas.microsoft.com/office/drawing/2014/main" id="{4DFD3875-06ED-4007-87C7-7853ED5F2905}"/>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rcRect/>
        <a:stretch/>
      </xdr:blipFill>
      <xdr:spPr>
        <a:xfrm rot="1602330">
          <a:off x="698662" y="4427584"/>
          <a:ext cx="199580" cy="199580"/>
        </a:xfrm>
        <a:prstGeom prst="rect">
          <a:avLst/>
        </a:prstGeom>
      </xdr:spPr>
    </xdr:pic>
    <xdr:clientData/>
  </xdr:twoCellAnchor>
  <xdr:twoCellAnchor>
    <xdr:from>
      <xdr:col>1</xdr:col>
      <xdr:colOff>152400</xdr:colOff>
      <xdr:row>26</xdr:row>
      <xdr:rowOff>137160</xdr:rowOff>
    </xdr:from>
    <xdr:to>
      <xdr:col>2</xdr:col>
      <xdr:colOff>213360</xdr:colOff>
      <xdr:row>27</xdr:row>
      <xdr:rowOff>121920</xdr:rowOff>
    </xdr:to>
    <xdr:sp macro="" textlink="calculations!D10">
      <xdr:nvSpPr>
        <xdr:cNvPr id="33" name="TextBox 32">
          <a:extLst>
            <a:ext uri="{FF2B5EF4-FFF2-40B4-BE49-F238E27FC236}">
              <a16:creationId xmlns:a16="http://schemas.microsoft.com/office/drawing/2014/main" id="{97B9904F-1A4C-4217-BD70-77D228E090C8}"/>
            </a:ext>
          </a:extLst>
        </xdr:cNvPr>
        <xdr:cNvSpPr txBox="1"/>
      </xdr:nvSpPr>
      <xdr:spPr>
        <a:xfrm>
          <a:off x="822960" y="4892040"/>
          <a:ext cx="73152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9A9BF7A-638E-4644-8D74-250E23FC3F72}" type="TxLink">
            <a:rPr lang="en-US" sz="1100" b="0" i="0" u="none" strike="noStrike">
              <a:solidFill>
                <a:schemeClr val="bg1"/>
              </a:solidFill>
              <a:latin typeface="Aptos"/>
            </a:rPr>
            <a:pPr algn="ctr"/>
            <a:t>3.9</a:t>
          </a:fld>
          <a:endParaRPr lang="en-IN" sz="1100">
            <a:solidFill>
              <a:schemeClr val="bg1"/>
            </a:solidFill>
          </a:endParaRPr>
        </a:p>
      </xdr:txBody>
    </xdr:sp>
    <xdr:clientData/>
  </xdr:twoCellAnchor>
  <xdr:twoCellAnchor>
    <xdr:from>
      <xdr:col>1</xdr:col>
      <xdr:colOff>0</xdr:colOff>
      <xdr:row>31</xdr:row>
      <xdr:rowOff>0</xdr:rowOff>
    </xdr:from>
    <xdr:to>
      <xdr:col>2</xdr:col>
      <xdr:colOff>426720</xdr:colOff>
      <xdr:row>35</xdr:row>
      <xdr:rowOff>45720</xdr:rowOff>
    </xdr:to>
    <xdr:sp macro="" textlink="calculations!E4">
      <xdr:nvSpPr>
        <xdr:cNvPr id="34" name="Rectangle 33">
          <a:extLst>
            <a:ext uri="{FF2B5EF4-FFF2-40B4-BE49-F238E27FC236}">
              <a16:creationId xmlns:a16="http://schemas.microsoft.com/office/drawing/2014/main" id="{53372CDF-DB8C-4EB2-A599-BB2B75A228BB}"/>
            </a:ext>
          </a:extLst>
        </xdr:cNvPr>
        <xdr:cNvSpPr/>
      </xdr:nvSpPr>
      <xdr:spPr>
        <a:xfrm>
          <a:off x="670560" y="5669280"/>
          <a:ext cx="1097280" cy="777240"/>
        </a:xfrm>
        <a:prstGeom prst="rect">
          <a:avLst/>
        </a:prstGeom>
        <a:solidFill>
          <a:srgbClr val="FF0000"/>
        </a:solidFill>
        <a:effectLst>
          <a:outerShdw blurRad="254000" dist="12700" dir="3000000" algn="ctr" rotWithShape="0">
            <a:srgbClr val="000000">
              <a:alpha val="6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A781F22A-CEA9-4776-B285-81A21F4D7246}" type="TxLink">
            <a:rPr lang="en-US" sz="1600" b="0" i="0" u="none" strike="noStrike">
              <a:solidFill>
                <a:schemeClr val="bg1"/>
              </a:solidFill>
              <a:latin typeface="+mj-lt"/>
            </a:rPr>
            <a:pPr algn="ctr"/>
            <a:t>307</a:t>
          </a:fld>
          <a:endParaRPr lang="en-IN" sz="1600" b="1">
            <a:solidFill>
              <a:schemeClr val="bg1"/>
            </a:solidFill>
            <a:latin typeface="+mj-lt"/>
          </a:endParaRPr>
        </a:p>
      </xdr:txBody>
    </xdr:sp>
    <xdr:clientData/>
  </xdr:twoCellAnchor>
  <xdr:twoCellAnchor>
    <xdr:from>
      <xdr:col>0</xdr:col>
      <xdr:colOff>655320</xdr:colOff>
      <xdr:row>31</xdr:row>
      <xdr:rowOff>45720</xdr:rowOff>
    </xdr:from>
    <xdr:to>
      <xdr:col>2</xdr:col>
      <xdr:colOff>502920</xdr:colOff>
      <xdr:row>32</xdr:row>
      <xdr:rowOff>91440</xdr:rowOff>
    </xdr:to>
    <xdr:sp macro="" textlink="">
      <xdr:nvSpPr>
        <xdr:cNvPr id="35" name="TextBox 34">
          <a:extLst>
            <a:ext uri="{FF2B5EF4-FFF2-40B4-BE49-F238E27FC236}">
              <a16:creationId xmlns:a16="http://schemas.microsoft.com/office/drawing/2014/main" id="{13837634-8165-4F32-AC4F-EC1F5C7A9BDE}"/>
            </a:ext>
          </a:extLst>
        </xdr:cNvPr>
        <xdr:cNvSpPr txBox="1"/>
      </xdr:nvSpPr>
      <xdr:spPr>
        <a:xfrm>
          <a:off x="655320" y="5715000"/>
          <a:ext cx="118872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   </a:t>
          </a:r>
          <a:r>
            <a:rPr lang="en-IN" sz="1100">
              <a:solidFill>
                <a:schemeClr val="bg1"/>
              </a:solidFill>
              <a:latin typeface="+mj-lt"/>
            </a:rPr>
            <a:t>Happy</a:t>
          </a:r>
          <a:r>
            <a:rPr lang="en-IN" sz="1100" baseline="0">
              <a:solidFill>
                <a:schemeClr val="bg1"/>
              </a:solidFill>
              <a:latin typeface="+mj-lt"/>
            </a:rPr>
            <a:t> Callers</a:t>
          </a:r>
          <a:endParaRPr lang="en-IN" sz="1100">
            <a:solidFill>
              <a:schemeClr val="bg1"/>
            </a:solidFill>
            <a:latin typeface="+mj-lt"/>
          </a:endParaRPr>
        </a:p>
      </xdr:txBody>
    </xdr:sp>
    <xdr:clientData/>
  </xdr:twoCellAnchor>
  <xdr:twoCellAnchor editAs="oneCell">
    <xdr:from>
      <xdr:col>1</xdr:col>
      <xdr:colOff>11721</xdr:colOff>
      <xdr:row>31</xdr:row>
      <xdr:rowOff>20363</xdr:rowOff>
    </xdr:from>
    <xdr:to>
      <xdr:col>1</xdr:col>
      <xdr:colOff>181217</xdr:colOff>
      <xdr:row>32</xdr:row>
      <xdr:rowOff>6979</xdr:rowOff>
    </xdr:to>
    <xdr:pic>
      <xdr:nvPicPr>
        <xdr:cNvPr id="36" name="Graphic 35">
          <a:extLst>
            <a:ext uri="{FF2B5EF4-FFF2-40B4-BE49-F238E27FC236}">
              <a16:creationId xmlns:a16="http://schemas.microsoft.com/office/drawing/2014/main" id="{1CFB6882-390C-4E1B-A406-9AA5F544257C}"/>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rcRect/>
        <a:stretch/>
      </xdr:blipFill>
      <xdr:spPr>
        <a:xfrm rot="1602330">
          <a:off x="682281" y="5689643"/>
          <a:ext cx="169496" cy="169496"/>
        </a:xfrm>
        <a:prstGeom prst="rect">
          <a:avLst/>
        </a:prstGeom>
      </xdr:spPr>
    </xdr:pic>
    <xdr:clientData/>
  </xdr:twoCellAnchor>
  <xdr:twoCellAnchor>
    <xdr:from>
      <xdr:col>1</xdr:col>
      <xdr:colOff>152400</xdr:colOff>
      <xdr:row>33</xdr:row>
      <xdr:rowOff>137160</xdr:rowOff>
    </xdr:from>
    <xdr:to>
      <xdr:col>2</xdr:col>
      <xdr:colOff>213360</xdr:colOff>
      <xdr:row>34</xdr:row>
      <xdr:rowOff>121920</xdr:rowOff>
    </xdr:to>
    <xdr:sp macro="" textlink="calculations!E10">
      <xdr:nvSpPr>
        <xdr:cNvPr id="37" name="TextBox 36">
          <a:extLst>
            <a:ext uri="{FF2B5EF4-FFF2-40B4-BE49-F238E27FC236}">
              <a16:creationId xmlns:a16="http://schemas.microsoft.com/office/drawing/2014/main" id="{BF359486-E80C-48E8-A069-C29903F9AA50}"/>
            </a:ext>
          </a:extLst>
        </xdr:cNvPr>
        <xdr:cNvSpPr txBox="1"/>
      </xdr:nvSpPr>
      <xdr:spPr>
        <a:xfrm>
          <a:off x="822960" y="6172200"/>
          <a:ext cx="73152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7FB3DBB-1A92-41C5-937E-5B6D9697ACA5}" type="TxLink">
            <a:rPr lang="en-US" sz="1100" b="0" i="0" u="none" strike="noStrike">
              <a:solidFill>
                <a:schemeClr val="bg1"/>
              </a:solidFill>
              <a:latin typeface="Aptos"/>
            </a:rPr>
            <a:pPr algn="ctr"/>
            <a:t>51</a:t>
          </a:fld>
          <a:endParaRPr lang="en-IN" sz="1100">
            <a:solidFill>
              <a:schemeClr val="bg1"/>
            </a:solidFill>
          </a:endParaRPr>
        </a:p>
      </xdr:txBody>
    </xdr:sp>
    <xdr:clientData/>
  </xdr:twoCellAnchor>
  <xdr:twoCellAnchor>
    <xdr:from>
      <xdr:col>1</xdr:col>
      <xdr:colOff>15240</xdr:colOff>
      <xdr:row>3</xdr:row>
      <xdr:rowOff>15240</xdr:rowOff>
    </xdr:from>
    <xdr:to>
      <xdr:col>2</xdr:col>
      <xdr:colOff>441960</xdr:colOff>
      <xdr:row>7</xdr:row>
      <xdr:rowOff>60960</xdr:rowOff>
    </xdr:to>
    <xdr:sp macro="" textlink="calculations!A4">
      <xdr:nvSpPr>
        <xdr:cNvPr id="40" name="Rectangle 39">
          <a:extLst>
            <a:ext uri="{FF2B5EF4-FFF2-40B4-BE49-F238E27FC236}">
              <a16:creationId xmlns:a16="http://schemas.microsoft.com/office/drawing/2014/main" id="{3478DA95-56DB-49A8-87F6-05C1A438F26F}"/>
            </a:ext>
          </a:extLst>
        </xdr:cNvPr>
        <xdr:cNvSpPr/>
      </xdr:nvSpPr>
      <xdr:spPr>
        <a:xfrm>
          <a:off x="685800" y="563880"/>
          <a:ext cx="1097280" cy="777240"/>
        </a:xfrm>
        <a:prstGeom prst="rect">
          <a:avLst/>
        </a:prstGeom>
        <a:solidFill>
          <a:srgbClr val="FF0000"/>
        </a:solidFill>
        <a:effectLst>
          <a:outerShdw blurRad="254000" dist="12700" dir="3000000" algn="ctr" rotWithShape="0">
            <a:srgbClr val="000000">
              <a:alpha val="5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6B584236-9335-4C2A-A523-1C174235CAF0}" type="TxLink">
            <a:rPr lang="en-US" sz="1600" b="1" i="0" u="none" strike="noStrike">
              <a:solidFill>
                <a:schemeClr val="bg1"/>
              </a:solidFill>
              <a:latin typeface="+mj-lt"/>
            </a:rPr>
            <a:pPr algn="ctr"/>
            <a:t>1,000</a:t>
          </a:fld>
          <a:endParaRPr lang="en-IN" sz="1600" b="1">
            <a:solidFill>
              <a:schemeClr val="bg1"/>
            </a:solidFill>
            <a:latin typeface="+mj-lt"/>
          </a:endParaRPr>
        </a:p>
      </xdr:txBody>
    </xdr:sp>
    <xdr:clientData/>
  </xdr:twoCellAnchor>
  <xdr:twoCellAnchor>
    <xdr:from>
      <xdr:col>1</xdr:col>
      <xdr:colOff>60960</xdr:colOff>
      <xdr:row>3</xdr:row>
      <xdr:rowOff>76200</xdr:rowOff>
    </xdr:from>
    <xdr:to>
      <xdr:col>2</xdr:col>
      <xdr:colOff>220980</xdr:colOff>
      <xdr:row>4</xdr:row>
      <xdr:rowOff>76200</xdr:rowOff>
    </xdr:to>
    <xdr:sp macro="" textlink="">
      <xdr:nvSpPr>
        <xdr:cNvPr id="41" name="TextBox 40">
          <a:extLst>
            <a:ext uri="{FF2B5EF4-FFF2-40B4-BE49-F238E27FC236}">
              <a16:creationId xmlns:a16="http://schemas.microsoft.com/office/drawing/2014/main" id="{404FD4FC-5585-47CE-B17D-A884609B7718}"/>
            </a:ext>
          </a:extLst>
        </xdr:cNvPr>
        <xdr:cNvSpPr txBox="1"/>
      </xdr:nvSpPr>
      <xdr:spPr>
        <a:xfrm>
          <a:off x="731520" y="624840"/>
          <a:ext cx="83058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100">
              <a:solidFill>
                <a:schemeClr val="bg1"/>
              </a:solidFill>
            </a:rPr>
            <a:t>   </a:t>
          </a:r>
          <a:r>
            <a:rPr lang="en-IN" sz="1100">
              <a:solidFill>
                <a:schemeClr val="bg1"/>
              </a:solidFill>
              <a:latin typeface="+mj-lt"/>
            </a:rPr>
            <a:t>Calls</a:t>
          </a:r>
        </a:p>
      </xdr:txBody>
    </xdr:sp>
    <xdr:clientData/>
  </xdr:twoCellAnchor>
  <xdr:twoCellAnchor editAs="oneCell">
    <xdr:from>
      <xdr:col>1</xdr:col>
      <xdr:colOff>58581</xdr:colOff>
      <xdr:row>3</xdr:row>
      <xdr:rowOff>57994</xdr:rowOff>
    </xdr:from>
    <xdr:to>
      <xdr:col>1</xdr:col>
      <xdr:colOff>258161</xdr:colOff>
      <xdr:row>4</xdr:row>
      <xdr:rowOff>96595</xdr:rowOff>
    </xdr:to>
    <xdr:pic>
      <xdr:nvPicPr>
        <xdr:cNvPr id="42" name="Graphic 41" descr="Receiver with solid fill">
          <a:extLst>
            <a:ext uri="{FF2B5EF4-FFF2-40B4-BE49-F238E27FC236}">
              <a16:creationId xmlns:a16="http://schemas.microsoft.com/office/drawing/2014/main" id="{22D81B79-43D0-4F24-9D96-5601CC9A7D94}"/>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rot="1602330">
          <a:off x="729141" y="606634"/>
          <a:ext cx="199580" cy="221481"/>
        </a:xfrm>
        <a:prstGeom prst="rect">
          <a:avLst/>
        </a:prstGeom>
      </xdr:spPr>
    </xdr:pic>
    <xdr:clientData/>
  </xdr:twoCellAnchor>
  <xdr:twoCellAnchor>
    <xdr:from>
      <xdr:col>1</xdr:col>
      <xdr:colOff>152400</xdr:colOff>
      <xdr:row>5</xdr:row>
      <xdr:rowOff>137160</xdr:rowOff>
    </xdr:from>
    <xdr:to>
      <xdr:col>2</xdr:col>
      <xdr:colOff>213360</xdr:colOff>
      <xdr:row>6</xdr:row>
      <xdr:rowOff>121920</xdr:rowOff>
    </xdr:to>
    <xdr:sp macro="" textlink="calculations!A10">
      <xdr:nvSpPr>
        <xdr:cNvPr id="43" name="TextBox 42">
          <a:extLst>
            <a:ext uri="{FF2B5EF4-FFF2-40B4-BE49-F238E27FC236}">
              <a16:creationId xmlns:a16="http://schemas.microsoft.com/office/drawing/2014/main" id="{0D1BF266-B233-402C-BB92-6AC4A40A54A2}"/>
            </a:ext>
          </a:extLst>
        </xdr:cNvPr>
        <xdr:cNvSpPr txBox="1"/>
      </xdr:nvSpPr>
      <xdr:spPr>
        <a:xfrm>
          <a:off x="822960" y="1051560"/>
          <a:ext cx="731520" cy="167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2EDC574-B9DD-4192-87CD-6A2E686710FB}" type="TxLink">
            <a:rPr lang="en-US" sz="1100" b="0" i="0" u="none" strike="noStrike">
              <a:solidFill>
                <a:schemeClr val="bg1"/>
              </a:solidFill>
              <a:latin typeface="Aptos"/>
            </a:rPr>
            <a:pPr algn="ctr"/>
            <a:t>200</a:t>
          </a:fld>
          <a:endParaRPr lang="en-IN" sz="1100">
            <a:solidFill>
              <a:schemeClr val="bg1"/>
            </a:solidFill>
          </a:endParaRPr>
        </a:p>
      </xdr:txBody>
    </xdr:sp>
    <xdr:clientData/>
  </xdr:twoCellAnchor>
  <xdr:twoCellAnchor>
    <xdr:from>
      <xdr:col>8</xdr:col>
      <xdr:colOff>563880</xdr:colOff>
      <xdr:row>3</xdr:row>
      <xdr:rowOff>83820</xdr:rowOff>
    </xdr:from>
    <xdr:to>
      <xdr:col>11</xdr:col>
      <xdr:colOff>563880</xdr:colOff>
      <xdr:row>14</xdr:row>
      <xdr:rowOff>15240</xdr:rowOff>
    </xdr:to>
    <xdr:graphicFrame macro="">
      <xdr:nvGraphicFramePr>
        <xdr:cNvPr id="4" name="Chart 3">
          <a:extLst>
            <a:ext uri="{FF2B5EF4-FFF2-40B4-BE49-F238E27FC236}">
              <a16:creationId xmlns:a16="http://schemas.microsoft.com/office/drawing/2014/main" id="{8472277E-055F-4D79-81CD-B7E38A4F0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3</xdr:col>
      <xdr:colOff>68580</xdr:colOff>
      <xdr:row>2</xdr:row>
      <xdr:rowOff>106680</xdr:rowOff>
    </xdr:from>
    <xdr:to>
      <xdr:col>8</xdr:col>
      <xdr:colOff>556260</xdr:colOff>
      <xdr:row>15</xdr:row>
      <xdr:rowOff>60960</xdr:rowOff>
    </xdr:to>
    <xdr:graphicFrame macro="">
      <xdr:nvGraphicFramePr>
        <xdr:cNvPr id="3" name="Chart 2">
          <a:extLst>
            <a:ext uri="{FF2B5EF4-FFF2-40B4-BE49-F238E27FC236}">
              <a16:creationId xmlns:a16="http://schemas.microsoft.com/office/drawing/2014/main" id="{7351B4EB-D561-42F3-BBDF-0019D6C2C5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99060</xdr:colOff>
      <xdr:row>17</xdr:row>
      <xdr:rowOff>68580</xdr:rowOff>
    </xdr:from>
    <xdr:to>
      <xdr:col>7</xdr:col>
      <xdr:colOff>302712</xdr:colOff>
      <xdr:row>34</xdr:row>
      <xdr:rowOff>45720</xdr:rowOff>
    </xdr:to>
    <xdr:graphicFrame macro="">
      <xdr:nvGraphicFramePr>
        <xdr:cNvPr id="6" name="Chart 5">
          <a:extLst>
            <a:ext uri="{FF2B5EF4-FFF2-40B4-BE49-F238E27FC236}">
              <a16:creationId xmlns:a16="http://schemas.microsoft.com/office/drawing/2014/main" id="{B989FC2A-7289-4018-86FB-CBC0728089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xdr:col>
      <xdr:colOff>334029</xdr:colOff>
      <xdr:row>2</xdr:row>
      <xdr:rowOff>44569</xdr:rowOff>
    </xdr:from>
    <xdr:to>
      <xdr:col>17</xdr:col>
      <xdr:colOff>334028</xdr:colOff>
      <xdr:row>16</xdr:row>
      <xdr:rowOff>164923</xdr:rowOff>
    </xdr:to>
    <xdr:graphicFrame macro="">
      <xdr:nvGraphicFramePr>
        <xdr:cNvPr id="8" name="Chart 7">
          <a:extLst>
            <a:ext uri="{FF2B5EF4-FFF2-40B4-BE49-F238E27FC236}">
              <a16:creationId xmlns:a16="http://schemas.microsoft.com/office/drawing/2014/main" id="{DC88B681-60EE-4184-B15E-60E97DE47F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17</xdr:col>
      <xdr:colOff>438409</xdr:colOff>
      <xdr:row>2</xdr:row>
      <xdr:rowOff>20876</xdr:rowOff>
    </xdr:from>
    <xdr:to>
      <xdr:col>22</xdr:col>
      <xdr:colOff>219206</xdr:colOff>
      <xdr:row>16</xdr:row>
      <xdr:rowOff>133610</xdr:rowOff>
    </xdr:to>
    <xdr:graphicFrame macro="">
      <xdr:nvGraphicFramePr>
        <xdr:cNvPr id="9" name="Chart 8">
          <a:extLst>
            <a:ext uri="{FF2B5EF4-FFF2-40B4-BE49-F238E27FC236}">
              <a16:creationId xmlns:a16="http://schemas.microsoft.com/office/drawing/2014/main" id="{1E4D9AE3-E2EC-439E-8292-422FEEAFE4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148836</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2</xdr:row>
      <xdr:rowOff>297675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0</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5</xdr:row>
      <xdr:rowOff>184035</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13</xdr:row>
      <xdr:rowOff>335</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twoCellAnchor>
    <xdr:from>
      <xdr:col>5</xdr:col>
      <xdr:colOff>4032</xdr:colOff>
      <xdr:row>2</xdr:row>
      <xdr:rowOff>70548</xdr:rowOff>
    </xdr:from>
    <xdr:to>
      <xdr:col>5</xdr:col>
      <xdr:colOff>1159085</xdr:colOff>
      <xdr:row>3</xdr:row>
      <xdr:rowOff>25982</xdr:rowOff>
    </xdr:to>
    <xdr:pic>
      <xdr:nvPicPr>
        <xdr:cNvPr id="27" name="Picture 26" descr="Elderly woman thumbs up">
          <a:extLst>
            <a:ext uri="{FF2B5EF4-FFF2-40B4-BE49-F238E27FC236}">
              <a16:creationId xmlns:a16="http://schemas.microsoft.com/office/drawing/2014/main" id="{82C94EC0-6E81-6BF9-FA41-13BBBAC4E86E}"/>
            </a:ext>
          </a:extLst>
        </xdr:cNvPr>
        <xdr:cNvPicPr>
          <a:picLocks noChangeAspect="1"/>
        </xdr:cNvPicPr>
      </xdr:nvPicPr>
      <xdr:blipFill rotWithShape="1">
        <a:blip xmlns:r="http://schemas.openxmlformats.org/officeDocument/2006/relationships" r:embed="rId13" cstate="print">
          <a:extLst>
            <a:ext uri="{28A0092B-C50C-407E-A947-70E740481C1C}">
              <a14:useLocalDpi xmlns:a14="http://schemas.microsoft.com/office/drawing/2010/main" val="0"/>
            </a:ext>
          </a:extLst>
        </a:blip>
        <a:srcRect l="38080" b="75207"/>
        <a:stretch>
          <a:fillRect/>
        </a:stretch>
      </xdr:blipFill>
      <xdr:spPr>
        <a:xfrm rot="21159607">
          <a:off x="3515410" y="441251"/>
          <a:ext cx="1155053" cy="789515"/>
        </a:xfrm>
        <a:prstGeom prst="ellipse">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IMKAR SANJANA" refreshedDate="46053.916848842593" backgroundQuery="1" createdVersion="8" refreshedVersion="8" minRefreshableVersion="3" recordCount="0" supportSubquery="1" supportAdvancedDrill="1" xr:uid="{E665E752-2D28-4DB5-BB7E-DD01A91193FD}">
  <cacheSource type="external" connectionId="2"/>
  <cacheFields count="4">
    <cacheField name="[calls].[Representative].[Representative]" caption="Representative" numFmtId="0" hierarchy="3" level="1">
      <sharedItems count="5">
        <s v="R01"/>
        <s v="R02"/>
        <s v="R03"/>
        <s v="R04"/>
        <s v="R05"/>
      </sharedItems>
    </cacheField>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2"/>
      </fieldsUsage>
    </cacheHierarchy>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IMKAR SANJANA" refreshedDate="46053.916850231479" backgroundQuery="1" createdVersion="8" refreshedVersion="8" minRefreshableVersion="3" recordCount="0" supportSubquery="1" supportAdvancedDrill="1" xr:uid="{ACDFFB1C-4A7F-465B-920B-093205B23582}">
  <cacheSource type="external" connectionId="2"/>
  <cacheFields count="3">
    <cacheField name="[customers].[City].[City]" caption="City" numFmtId="0" hierarchy="15" level="1">
      <sharedItems count="3">
        <s v="Cincinnati"/>
        <s v="Cleveland"/>
        <s v="Columbus"/>
      </sharedItems>
    </cacheField>
    <cacheField name="[customers].[Gender].[Gender]" caption="Gender" numFmtId="0" hierarchy="13" level="1">
      <sharedItems count="2">
        <s v="Female"/>
        <s v="Male"/>
      </sharedItems>
    </cacheField>
    <cacheField name="[Measures].[Count of Call number]" caption="Count of Call number" numFmtId="0" hierarchy="26"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2" memberValueDatatype="130" unbalanced="0">
      <fieldsUsage count="2">
        <fieldUsage x="-1"/>
        <fieldUsage x="1"/>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oneField="1" hidden="1">
      <fieldsUsage count="1">
        <fieldUsage x="2"/>
      </fieldsUsage>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IMKAR SANJANA" refreshedDate="46053.916851273148" backgroundQuery="1" createdVersion="8" refreshedVersion="8" minRefreshableVersion="3" recordCount="0" supportSubquery="1" supportAdvancedDrill="1" xr:uid="{7BB8489B-9C0B-4A54-8C0B-5BECF1B4C233}">
  <cacheSource type="external" connectionId="2"/>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IMKAR SANJANA" refreshedDate="46053.916852662034" backgroundQuery="1" createdVersion="8" refreshedVersion="8" minRefreshableVersion="3" recordCount="0" supportSubquery="1" supportAdvancedDrill="1" xr:uid="{8187D92C-4D73-4761-9FE5-B8442B9C5562}">
  <cacheSource type="external" connectionId="2"/>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IMKAR SANJANA" refreshedDate="46053.916936458336" backgroundQuery="1" createdVersion="8" refreshedVersion="8" minRefreshableVersion="3" recordCount="0" supportSubquery="1" supportAdvancedDrill="1" xr:uid="{8DA94781-796C-4F8F-9468-119B808B801D}">
  <cacheSource type="external" connectionId="2"/>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g. rating]" caption="Avg. rating" numFmtId="0" hierarchy="20" level="32767"/>
    <cacheField name="[Measures].[5* Calls]" caption="5* Calls" numFmtId="0" hierarchy="21"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g. rating]" caption="Avg. rating" measure="1" displayFolder="" measureGroup="calls" count="0" oneField="1">
      <fieldsUsage count="1">
        <fieldUsage x="3"/>
      </fieldsUsage>
    </cacheHierarchy>
    <cacheHierarchy uniqueName="[Measures].[5* Calls]" caption="5* Call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IMKAR SANJANA" refreshedDate="46053.916937037036" backgroundQuery="1" createdVersion="8" refreshedVersion="8" minRefreshableVersion="3" recordCount="0" supportSubquery="1" supportAdvancedDrill="1" xr:uid="{E91285E4-481F-43FB-8750-B0F969430877}">
  <cacheSource type="external" connectionId="2"/>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4-01-01T00:00:00" count="149">
        <d v="2023-01-01T00:00:00"/>
        <d v="2023-01-03T00:00:00"/>
        <d v="2023-01-05T00:00:00"/>
        <d v="2023-01-06T00:00:00"/>
        <d v="2023-01-09T00:00:00"/>
        <d v="2023-01-10T00:00:00"/>
        <d v="2023-01-12T00:00:00"/>
        <d v="2023-01-15T00:00:00"/>
        <d v="2023-01-17T00:00:00"/>
        <d v="2023-01-18T00:00:00"/>
        <d v="2023-01-19T00:00:00"/>
        <d v="2023-01-22T00:00:00"/>
        <d v="2023-01-23T00:00:00"/>
        <d v="2023-01-25T00:00:00"/>
        <d v="2023-01-26T00:00:00"/>
        <d v="2023-01-31T00:00:00"/>
        <d v="2023-02-01T00:00:00"/>
        <d v="2023-02-02T00:00:00"/>
        <d v="2023-02-04T00:00:00"/>
        <d v="2023-02-08T00:00:00"/>
        <d v="2023-02-09T00:00:00"/>
        <d v="2023-02-10T00:00:00"/>
        <d v="2023-02-16T00:00:00"/>
        <d v="2023-02-17T00:00:00"/>
        <d v="2023-02-18T00:00:00"/>
        <d v="2023-02-19T00:00:00"/>
        <d v="2023-02-21T00:00:00"/>
        <d v="2023-02-24T00:00:00"/>
        <d v="2023-02-25T00:00:00"/>
        <d v="2023-02-26T00:00:00"/>
        <d v="2023-02-27T00:00:00"/>
        <d v="2023-03-03T00:00:00"/>
        <d v="2023-03-05T00:00:00"/>
        <d v="2023-03-07T00:00:00"/>
        <d v="2023-03-09T00:00:00"/>
        <d v="2023-03-10T00:00:00"/>
        <d v="2023-03-11T00:00:00"/>
        <d v="2023-03-13T00:00:00"/>
        <d v="2023-03-14T00:00:00"/>
        <d v="2023-03-15T00:00:00"/>
        <d v="2023-03-16T00:00:00"/>
        <d v="2023-03-17T00:00:00"/>
        <d v="2023-03-20T00:00:00"/>
        <d v="2023-03-21T00:00:00"/>
        <d v="2023-03-25T00:00:00"/>
        <d v="2023-03-26T00:00:00"/>
        <d v="2023-03-29T00:00:00"/>
        <d v="2023-03-31T00:00:00"/>
        <d v="2023-04-02T00:00:00"/>
        <d v="2023-04-06T00:00:00"/>
        <d v="2023-04-07T00:00:00"/>
        <d v="2023-04-08T00:00:00"/>
        <d v="2023-04-09T00:00:00"/>
        <d v="2023-04-11T00:00:00"/>
        <d v="2023-04-12T00:00:00"/>
        <d v="2023-04-15T00:00:00"/>
        <d v="2023-04-17T00:00:00"/>
        <d v="2023-04-18T00:00:00"/>
        <d v="2023-04-21T00:00:00"/>
        <d v="2023-04-22T00:00:00"/>
        <d v="2023-04-26T00:00:00"/>
        <d v="2023-04-27T00:00:00"/>
        <d v="2023-05-01T00:00:00"/>
        <d v="2023-05-08T00:00:00"/>
        <d v="2023-05-24T00:00:00"/>
        <d v="2023-05-26T00:00:00"/>
        <d v="2023-05-28T00:00:00"/>
        <d v="2023-05-29T00:00:00"/>
        <d v="2023-05-30T00:00:00"/>
        <d v="2023-06-09T00:00:00"/>
        <d v="2023-06-11T00:00:00"/>
        <d v="2023-06-13T00:00:00"/>
        <d v="2023-06-15T00:00:00"/>
        <d v="2023-06-21T00:00:00"/>
        <d v="2023-06-23T00:00:00"/>
        <d v="2023-06-24T00:00:00"/>
        <d v="2023-06-26T00:00:00"/>
        <d v="2023-06-28T00:00:00"/>
        <d v="2023-07-01T00:00:00"/>
        <d v="2023-07-05T00:00:00"/>
        <d v="2023-07-06T00:00:00"/>
        <d v="2023-07-08T00:00:00"/>
        <d v="2023-07-14T00:00:00"/>
        <d v="2023-07-19T00:00:00"/>
        <d v="2023-07-22T00:00:00"/>
        <d v="2023-07-27T00:00:00"/>
        <d v="2023-07-28T00:00:00"/>
        <d v="2023-07-31T00:00:00"/>
        <d v="2023-08-02T00:00:00"/>
        <d v="2023-08-10T00:00:00"/>
        <d v="2023-08-16T00:00:00"/>
        <d v="2023-08-18T00:00:00"/>
        <d v="2023-08-19T00:00:00"/>
        <d v="2023-08-27T00:00:00"/>
        <d v="2023-08-30T00:00:00"/>
        <d v="2023-09-01T00:00:00"/>
        <d v="2023-09-04T00:00:00"/>
        <d v="2023-09-05T00:00:00"/>
        <d v="2023-09-06T00:00:00"/>
        <d v="2023-09-08T00:00:00"/>
        <d v="2023-09-10T00:00:00"/>
        <d v="2023-09-15T00:00:00"/>
        <d v="2023-09-17T00:00:00"/>
        <d v="2023-09-20T00:00:00"/>
        <d v="2023-09-21T00:00:00"/>
        <d v="2023-09-22T00:00:00"/>
        <d v="2023-09-23T00:00:00"/>
        <d v="2023-09-24T00:00:00"/>
        <d v="2023-09-26T00:00:00"/>
        <d v="2023-09-29T00:00:00"/>
        <d v="2023-09-30T00:00:00"/>
        <d v="2023-10-01T00:00:00"/>
        <d v="2023-10-03T00:00:00"/>
        <d v="2023-10-04T00:00:00"/>
        <d v="2023-10-05T00:00:00"/>
        <d v="2023-10-06T00:00:00"/>
        <d v="2023-10-10T00:00:00"/>
        <d v="2023-10-12T00:00:00"/>
        <d v="2023-10-14T00:00:00"/>
        <d v="2023-10-17T00:00:00"/>
        <d v="2023-10-21T00:00:00"/>
        <d v="2023-10-23T00:00:00"/>
        <d v="2023-10-24T00:00:00"/>
        <d v="2023-10-26T00:00:00"/>
        <d v="2023-10-27T00:00:00"/>
        <d v="2023-10-29T00:00:00"/>
        <d v="2023-10-30T00:00:00"/>
        <d v="2023-11-04T00:00:00"/>
        <d v="2023-11-08T00:00:00"/>
        <d v="2023-11-09T00:00:00"/>
        <d v="2023-11-11T00:00:00"/>
        <d v="2023-11-12T00:00:00"/>
        <d v="2023-11-13T00:00:00"/>
        <d v="2023-11-14T00:00:00"/>
        <d v="2023-11-15T00:00:00"/>
        <d v="2023-11-17T00:00:00"/>
        <d v="2023-11-18T00:00:00"/>
        <d v="2023-11-24T00:00:00"/>
        <d v="2023-11-28T00:00:00"/>
        <d v="2023-12-01T00:00:00"/>
        <d v="2023-12-02T00:00:00"/>
        <d v="2023-12-03T00:00:00"/>
        <d v="2023-12-04T00:00:00"/>
        <d v="2023-12-16T00:00:00"/>
        <d v="2023-12-25T00:00:00"/>
        <d v="2023-12-27T00:00:00"/>
        <d v="2023-12-28T00:00:00"/>
        <d v="2023-12-30T00:00:00"/>
        <d v="2023-12-31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ount of Call number]" caption="Count of Call number" numFmtId="0" hierarchy="26" level="32767"/>
    <cacheField name="Unsupported0" numFmtId="0" hierarchy="27" level="32767">
      <extLst>
        <ext xmlns:x14="http://schemas.microsoft.com/office/spreadsheetml/2009/9/main" uri="{63CAB8AC-B538-458d-9737-405883B0398D}">
          <x14:cacheField ignore="1"/>
        </ext>
      </extLst>
    </cacheField>
  </cacheFields>
  <cacheHierarchies count="28">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oneField="1" hidden="1">
      <fieldsUsage count="1">
        <fieldUsage x="3"/>
      </fieldsUsage>
      <extLst>
        <ext xmlns:x15="http://schemas.microsoft.com/office/spreadsheetml/2010/11/main" uri="{B97F6D7D-B522-45F9-BDA1-12C45D357490}">
          <x15:cacheHierarchy aggregatedColumn="0"/>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IMKAR SANJANA" refreshedDate="46053.916937615744" backgroundQuery="1" createdVersion="8" refreshedVersion="8" minRefreshableVersion="3" recordCount="0" supportSubquery="1" supportAdvancedDrill="1" xr:uid="{F5F102A9-246E-4C69-8DF4-6A5640F80496}">
  <cacheSource type="external" connectionId="2"/>
  <cacheFields count="3">
    <cacheField name="[calls].[Day of week].[Day of week]" caption="Day of week" numFmtId="0" hierarchy="8" level="1">
      <sharedItems count="7">
        <s v="Friday"/>
        <s v="Monday"/>
        <s v="Saturday"/>
        <s v="Sunday"/>
        <s v="Thursday"/>
        <s v="Tuesday"/>
        <s v="Wednesday"/>
      </sharedItems>
    </cacheField>
    <cacheField name="[Measures].[Count of Call number]" caption="Count of Call number" numFmtId="0" hierarchy="26"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oneField="1" hidden="1">
      <fieldsUsage count="1">
        <fieldUsage x="1"/>
      </fieldsUsage>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IMKAR SANJANA" refreshedDate="46053.916938078706" backgroundQuery="1" createdVersion="8" refreshedVersion="8" minRefreshableVersion="3" recordCount="0" supportSubquery="1" supportAdvancedDrill="1" xr:uid="{1897C0BA-3D69-46DB-81DE-DF09B53A4EBA}">
  <cacheSource type="external" connectionId="2"/>
  <cacheFields count="1">
    <cacheField name="[calls].[Representative].[Representative]" caption="Representative" numFmtId="0" hierarchy="3" level="1">
      <sharedItems count="1">
        <s v="R05"/>
      </sharedItems>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IMKAR SANJANA" refreshedDate="46053.916938773145" backgroundQuery="1" createdVersion="8" refreshedVersion="8" minRefreshableVersion="3" recordCount="0" supportSubquery="1" supportAdvancedDrill="1" xr:uid="{0CC2820B-DBBF-4B63-A683-DD29F38004F4}">
  <cacheSource type="external" connectionId="2"/>
  <cacheFields count="3">
    <cacheField name="[calls].[Rating rounded].[Rating rounded]" caption="Rating rounded" numFmtId="0" hierarchy="10" level="1">
      <sharedItems containsSemiMixedTypes="0" containsString="0" containsNumber="1" containsInteger="1" minValue="2" maxValue="5" count="4">
        <n v="2"/>
        <n v="3"/>
        <n v="4"/>
        <n v="5"/>
      </sharedItems>
      <extLst>
        <ext xmlns:x15="http://schemas.microsoft.com/office/spreadsheetml/2010/11/main" uri="{4F2E5C28-24EA-4eb8-9CBF-B6C8F9C3D259}">
          <x15:cachedUniqueNames>
            <x15:cachedUniqueName index="0" name="[calls].[Rating rounded].&amp;[2]"/>
            <x15:cachedUniqueName index="1" name="[calls].[Rating rounded].&amp;[3]"/>
            <x15:cachedUniqueName index="2" name="[calls].[Rating rounded].&amp;[4]"/>
            <x15:cachedUniqueName index="3" name="[calls].[Rating rounded].&amp;[5]"/>
          </x15:cachedUniqueNames>
        </ext>
      </extLst>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PALIMKAR SANJANA" refreshedDate="46053.916840046295" backgroundQuery="1" createdVersion="3" refreshedVersion="8" minRefreshableVersion="3" recordCount="0" supportSubquery="1" supportAdvancedDrill="1" xr:uid="{FA582DB4-D2CE-4205-BBBD-AC026BDEE3FD}">
  <cacheSource type="external" connectionId="2">
    <extLst>
      <ext xmlns:x14="http://schemas.microsoft.com/office/spreadsheetml/2009/9/main" uri="{F057638F-6D5F-4e77-A914-E7F072B9BCA8}">
        <x14:sourceConnection name="ThisWorkbookDataModel"/>
      </ext>
    </extLst>
  </cacheSource>
  <cacheFields count="0"/>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g. rating]" caption="Avg. rating" measure="1" displayFolder="" measureGroup="calls" count="0"/>
    <cacheHierarchy uniqueName="[Measures].[5* Calls]" caption="5* Call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Measures].[Count of Call number]" caption="Count of Call number" measure="1" displayFolder="" measureGroup="calls"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394082615"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FEDF6AC-9730-4250-9C72-4305F8E9ACE9}" name="reps pivot" cacheId="6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2:C58"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F34F082-F29E-4C74-87B7-62D14A57283E}" name="weekday trend" cacheId="10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G23:H31"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name="Count of Call number" fld="1" subtotal="count" baseField="0" baseItem="0"/>
  </dataFields>
  <chartFormats count="8">
    <chartFormat chart="22" format="2" series="1">
      <pivotArea type="data" outline="0" fieldPosition="0">
        <references count="1">
          <reference field="4294967294" count="1" selected="0">
            <x v="0"/>
          </reference>
        </references>
      </pivotArea>
    </chartFormat>
    <chartFormat chart="22" format="3">
      <pivotArea type="data" outline="0" fieldPosition="0">
        <references count="2">
          <reference field="4294967294" count="1" selected="0">
            <x v="0"/>
          </reference>
          <reference field="0" count="1" selected="0">
            <x v="0"/>
          </reference>
        </references>
      </pivotArea>
    </chartFormat>
    <chartFormat chart="22" format="4">
      <pivotArea type="data" outline="0" fieldPosition="0">
        <references count="2">
          <reference field="4294967294" count="1" selected="0">
            <x v="0"/>
          </reference>
          <reference field="0" count="1" selected="0">
            <x v="1"/>
          </reference>
        </references>
      </pivotArea>
    </chartFormat>
    <chartFormat chart="22" format="5">
      <pivotArea type="data" outline="0" fieldPosition="0">
        <references count="2">
          <reference field="4294967294" count="1" selected="0">
            <x v="0"/>
          </reference>
          <reference field="0" count="1" selected="0">
            <x v="2"/>
          </reference>
        </references>
      </pivotArea>
    </chartFormat>
    <chartFormat chart="22" format="6">
      <pivotArea type="data" outline="0" fieldPosition="0">
        <references count="2">
          <reference field="4294967294" count="1" selected="0">
            <x v="0"/>
          </reference>
          <reference field="0" count="1" selected="0">
            <x v="3"/>
          </reference>
        </references>
      </pivotArea>
    </chartFormat>
    <chartFormat chart="22" format="7">
      <pivotArea type="data" outline="0" fieldPosition="0">
        <references count="2">
          <reference field="4294967294" count="1" selected="0">
            <x v="0"/>
          </reference>
          <reference field="0" count="1" selected="0">
            <x v="4"/>
          </reference>
        </references>
      </pivotArea>
    </chartFormat>
    <chartFormat chart="22" format="8">
      <pivotArea type="data" outline="0" fieldPosition="0">
        <references count="2">
          <reference field="4294967294" count="1" selected="0">
            <x v="0"/>
          </reference>
          <reference field="0" count="1" selected="0">
            <x v="5"/>
          </reference>
        </references>
      </pivotArea>
    </chartFormat>
    <chartFormat chart="22" format="9">
      <pivotArea type="data" outline="0" fieldPosition="0">
        <references count="2">
          <reference field="4294967294" count="1" selected="0">
            <x v="0"/>
          </reference>
          <reference field="0" count="1" selected="0">
            <x v="6"/>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5726B4-436E-4453-B43F-09972BE8BC68}" name="selected rep" cacheId="109"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66:A67"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21">
      <pivotArea dataOnly="0" labelOnly="1" fieldPosition="0">
        <references count="1">
          <reference field="0" count="0"/>
        </references>
      </pivotArea>
    </format>
  </format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32D1859-6523-48EB-A4D5-A23577D86438}" name="monthly trend" cacheId="10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20:C33"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name="Count of Call number" fld="3" subtotal="count" baseField="0" baseItem="0"/>
    <dataField name="Count of Call number2" fld="4" subtotal="count" baseField="0" baseItem="0">
      <extLst>
        <ext xmlns:x14="http://schemas.microsoft.com/office/spreadsheetml/2009/9/main" uri="{E15A36E0-9728-4e99-A89B-3F7291B0FE68}">
          <x14:dataField sourceField="3" uniqueName="[__Xl2].[Measures].[Count of Call number]"/>
        </ext>
      </extLst>
    </dataField>
  </dataFields>
  <chartFormats count="2">
    <chartFormat chart="10" format="4" series="1">
      <pivotArea type="data" outline="0" fieldPosition="0">
        <references count="1">
          <reference field="4294967294" count="1" selected="0">
            <x v="1"/>
          </reference>
        </references>
      </pivotArea>
    </chartFormat>
    <chartFormat chart="10" format="5" series="1">
      <pivotArea type="data" outline="0" fieldPosition="0">
        <references count="1">
          <reference field="4294967294" count="1" selected="0">
            <x v="0"/>
          </reference>
        </references>
      </pivotArea>
    </chartFormat>
  </chartFormats>
  <pivotHierarchies count="28">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D2AEBE6-597A-4F15-8F09-84A54F331534}" name="rep amounts" cacheId="58"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location ref="C94:I113" firstHeaderRow="1" firstDataRow="2" firstDataCol="1"/>
  <pivotFields count="4">
    <pivotField axis="axisCol" allDrilled="1" subtotalTop="0" showAll="0" dataSourceSort="1" defaultSubtotal="0" defaultAttributeDrillState="1">
      <items count="5">
        <item x="0"/>
        <item x="1"/>
        <item x="2"/>
        <item x="3"/>
        <item x="4"/>
      </items>
    </pivotField>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2">
    <field x="1"/>
    <field x="2"/>
  </rowFields>
  <rowItems count="18">
    <i>
      <x/>
    </i>
    <i r="1">
      <x/>
    </i>
    <i r="1">
      <x v="1"/>
    </i>
    <i r="1">
      <x v="2"/>
    </i>
    <i r="1">
      <x v="3"/>
    </i>
    <i>
      <x v="1"/>
    </i>
    <i r="1">
      <x v="4"/>
    </i>
    <i r="1">
      <x v="5"/>
    </i>
    <i r="1">
      <x v="6"/>
    </i>
    <i r="1">
      <x v="7"/>
    </i>
    <i r="1">
      <x v="8"/>
    </i>
    <i r="1">
      <x v="9"/>
    </i>
    <i>
      <x v="2"/>
    </i>
    <i r="1">
      <x v="10"/>
    </i>
    <i r="1">
      <x v="11"/>
    </i>
    <i r="1">
      <x v="12"/>
    </i>
    <i r="1">
      <x v="13"/>
    </i>
    <i r="1">
      <x v="14"/>
    </i>
  </rowItems>
  <colFields count="1">
    <field x="0"/>
  </colFields>
  <colItems count="6">
    <i>
      <x/>
    </i>
    <i>
      <x v="1"/>
    </i>
    <i>
      <x v="2"/>
    </i>
    <i>
      <x v="3"/>
    </i>
    <i>
      <x v="4"/>
    </i>
    <i t="grand">
      <x/>
    </i>
  </colItems>
  <dataFields count="1">
    <dataField fld="3" subtotal="count" baseField="0" baseItem="0"/>
  </dataFields>
  <pivotHierarchies count="27">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BBE0221-0EB6-4F42-AFB1-26A88DB267D3}" name="rep satisfaction" cacheId="11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C80:D85"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1">
    <chartFormat chart="10" format="2" series="1">
      <pivotArea type="data" outline="0" fieldPosition="0">
        <references count="1">
          <reference field="4294967294" count="1" selected="0">
            <x v="0"/>
          </reference>
        </references>
      </pivotArea>
    </chartFormat>
  </chartFormat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F36BAE7-804E-4807-9385-B782BCFFFC4A}" name="rep pivot" cacheId="10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9:E10"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multipleItemSelectionAllowed="1" dragToData="1">
      <members count="1" level="1">
        <member name="[calls].[Representative].&amp;[R05]"/>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7779038-BE38-4A2B-B9D6-62C3FCC6D688}" name="PivotTable1" cacheId="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C68:F73" firstHeaderRow="1" firstDataRow="2" firstDataCol="1"/>
  <pivotFields count="3">
    <pivotField axis="axisRow" allDrilled="1" subtotalTop="0" showAll="0" dataSourceSort="1" defaultSubtotal="0" defaultAttributeDrillState="1">
      <items count="3">
        <item x="0"/>
        <item x="1"/>
        <item x="2"/>
      </items>
    </pivotField>
    <pivotField axis="axisCol" allDrilled="1" subtotalTop="0" showAll="0" dataSourceSort="1" defaultSubtotal="0" defaultAttributeDrillState="1">
      <items count="2">
        <item x="0"/>
        <item x="1"/>
      </items>
    </pivotField>
    <pivotField dataField="1" subtotalTop="0" showAll="0" defaultSubtotal="0"/>
  </pivotFields>
  <rowFields count="1">
    <field x="0"/>
  </rowFields>
  <rowItems count="4">
    <i>
      <x/>
    </i>
    <i>
      <x v="1"/>
    </i>
    <i>
      <x v="2"/>
    </i>
    <i t="grand">
      <x/>
    </i>
  </rowItems>
  <colFields count="1">
    <field x="1"/>
  </colFields>
  <colItems count="3">
    <i>
      <x/>
    </i>
    <i>
      <x v="1"/>
    </i>
    <i t="grand">
      <x/>
    </i>
  </colItems>
  <dataFields count="1">
    <dataField name="Count of Call number" fld="2" subtotal="count" baseField="0" baseItem="0"/>
  </dataFields>
  <chartFormats count="2">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BE180CB-F285-4C22-9597-B4BA07777E8B}" name="summary pivot" cacheId="6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358A9748-139B-4973-9E4D-FC960BECC026}" autoFormatId="16" applyNumberFormats="0" applyBorderFormats="0" applyFontFormats="0" applyPatternFormats="0" applyAlignmentFormats="0" applyWidthHeightFormats="0">
  <queryTableRefresh nextId="14">
    <queryTableFields count="13">
      <queryTableField id="1" name="calls[Call number]" tableColumnId="1"/>
      <queryTableField id="2" name="calls[Customer ID]" tableColumnId="2"/>
      <queryTableField id="3" name="calls[Duration]" tableColumnId="3"/>
      <queryTableField id="4" name="calls[Representative]" tableColumnId="4"/>
      <queryTableField id="5" name="calls[Date of Call]" tableColumnId="5"/>
      <queryTableField id="6" name="calls[Purchase Amount]" tableColumnId="6"/>
      <queryTableField id="7" name="calls[Satisfaction Rating]" tableColumnId="7"/>
      <queryTableField id="8" name="calls[FY]" tableColumnId="8"/>
      <queryTableField id="9" name="calls[Day of week]" tableColumnId="9"/>
      <queryTableField id="10" name="calls[Duration Bucket]" tableColumnId="10"/>
      <queryTableField id="11" name="calls[Rating rounded]" tableColumnId="11"/>
      <queryTableField id="12" name="calls[Date of Call (Month)]" tableColumnId="12"/>
      <queryTableField id="13" name="calls[Date of Call (Month Index)]" tableColumnId="13"/>
    </queryTableFields>
  </queryTableRefresh>
  <extLst>
    <ext xmlns:x15="http://schemas.microsoft.com/office/spreadsheetml/2010/11/main" uri="{883FBD77-0823-4a55-B5E3-86C4891E6966}">
      <x15:queryTable drillThrough="1"/>
    </ext>
  </extLst>
</queryTable>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8ED7EFCF-8153-49EB-BDCC-ACF23574EAE9}" sourceName="[calls].[Representative]">
  <pivotTables>
    <pivotTable tabId="5" name="rep pivot"/>
    <pivotTable tabId="5" name="monthly trend"/>
    <pivotTable tabId="5" name="weekday trend"/>
    <pivotTable tabId="5" name="selected rep"/>
    <pivotTable tabId="5" name="rep satisfaction"/>
  </pivotTables>
  <data>
    <olap pivotCacheId="394082615">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5]"/>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0AA74242-3CF9-4112-AB32-81F94EADE98E}" cache="Slicer_Representative" caption="Representative"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1F10CF2-091B-4D43-B73D-1DAA10E110AF}" name="Table_ExternalData_1" displayName="Table_ExternalData_1" ref="A3:M14" tableType="queryTable" totalsRowShown="0">
  <autoFilter ref="A3:M14" xr:uid="{C1F10CF2-091B-4D43-B73D-1DAA10E110AF}"/>
  <tableColumns count="13">
    <tableColumn id="1" xr3:uid="{E90FC7E5-49EA-4BC6-82E1-41F527A94EDA}" uniqueName="1" name="calls[Call number]" queryTableFieldId="1"/>
    <tableColumn id="2" xr3:uid="{A1DB407F-E329-4F25-A86D-D8FDEE14CF9E}" uniqueName="2" name="calls[Customer ID]" queryTableFieldId="2"/>
    <tableColumn id="3" xr3:uid="{CEB7CDC2-74EA-4D8F-BCF9-07E89D13EE19}" uniqueName="3" name="calls[Duration]" queryTableFieldId="3"/>
    <tableColumn id="4" xr3:uid="{504991AB-D10A-4630-AEF4-07F617104BB0}" uniqueName="4" name="calls[Representative]" queryTableFieldId="4"/>
    <tableColumn id="5" xr3:uid="{8D8E1EFB-174F-4780-A455-2684A460872D}" uniqueName="5" name="calls[Date of Call]" queryTableFieldId="5" dataDxfId="22"/>
    <tableColumn id="6" xr3:uid="{91D41F2D-E5EA-4E3B-95E4-A9A08DBC77F1}" uniqueName="6" name="calls[Purchase Amount]" queryTableFieldId="6"/>
    <tableColumn id="7" xr3:uid="{095A53E2-16EA-4086-8A08-39FD3DA531E5}" uniqueName="7" name="calls[Satisfaction Rating]" queryTableFieldId="7"/>
    <tableColumn id="8" xr3:uid="{1BF083FA-117F-4E9B-87CE-DBC32E51CE85}" uniqueName="8" name="calls[FY]" queryTableFieldId="8"/>
    <tableColumn id="9" xr3:uid="{F4824BCB-4A2D-4DCA-ABE9-FD33D4D98C60}" uniqueName="9" name="calls[Day of week]" queryTableFieldId="9"/>
    <tableColumn id="10" xr3:uid="{5DBC8543-4A8E-4349-8D19-35E04A7177CD}" uniqueName="10" name="calls[Duration Bucket]" queryTableFieldId="10"/>
    <tableColumn id="11" xr3:uid="{027BE9CE-1F47-4010-8CD4-888D0255AAC5}" uniqueName="11" name="calls[Rating rounded]" queryTableFieldId="11"/>
    <tableColumn id="12" xr3:uid="{CA8A3959-C696-4A9B-B6D4-54368B0274B3}" uniqueName="12" name="calls[Date of Call (Month)]" queryTableFieldId="12"/>
    <tableColumn id="13" xr3:uid="{EA6141AB-66CB-4D48-B0BF-B74A165084BF}" uniqueName="13" name="calls[Date of Call (Month Index)]" queryTableFieldId="13"/>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0"/>
    <tableColumn id="5" xr3:uid="{5A35565E-8707-4DED-AD15-A0669D67B382}" name="Date of Call" dataDxfId="19"/>
    <tableColumn id="6" xr3:uid="{F2E4F158-B41F-47BC-8DF8-DFCADFEE4E40}" name="Purchase Amount"/>
    <tableColumn id="7" xr3:uid="{04B291B5-47BD-4F78-8FD8-D1551CCA6BD9}" name="Satisfaction Rating"/>
    <tableColumn id="8" xr3:uid="{6E4123C0-0B17-43B8-A142-A1E540CE974C}" name="FY" dataDxfId="18">
      <calculatedColumnFormula>IF(MONTH(calls[[#This Row],[Date of Call]])&lt;=6, YEAR(calls[[#This Row],[Date of Call]]), YEAR(calls[[#This Row],[Date of Call]])+1)</calculatedColumnFormula>
    </tableColumn>
    <tableColumn id="9" xr3:uid="{199FA271-5E9B-46CE-9BC6-2801F92CD17E}" name="Day of week" dataDxfId="17">
      <calculatedColumnFormula>TEXT(calls[[#This Row],[Date of Call]],"DDDD")</calculatedColumnFormula>
    </tableColumn>
    <tableColumn id="10" xr3:uid="{328CDB09-95B8-4D5E-9ED9-EF0D363735A1}" name="Duration Bucket" dataDxfId="16">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5">
      <calculatedColumnFormula>ROUND(calls[[#This Row],[Satisfaction Rating]],0)</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4" headerRowBorderDxfId="13" tableBorderDxfId="12" totalsRowBorderDxfId="11">
  <autoFilter ref="Q3:T18" xr:uid="{27158F51-A707-4171-8A04-81FB0AABCBA5}"/>
  <tableColumns count="4">
    <tableColumn id="1" xr3:uid="{02688061-6A8C-4E23-B7FF-D00CD8B58CAC}" name="Customer ID" dataDxfId="10"/>
    <tableColumn id="2" xr3:uid="{771678B6-DB44-426B-9874-B4E421A440D5}" name="Gender" dataDxfId="9"/>
    <tableColumn id="3" xr3:uid="{B0D41C62-587E-494D-B49A-603F2C05F8D3}" name="Age" dataDxfId="8"/>
    <tableColumn id="4" xr3:uid="{663F92D6-FE31-4D81-9E01-8D066DDC8A88}" name="City" dataDxfId="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CB12D-6439-493F-9669-6647D2206FD7}">
  <dimension ref="A1:M14"/>
  <sheetViews>
    <sheetView topLeftCell="B1" workbookViewId="0">
      <selection activeCell="C21" sqref="C21"/>
    </sheetView>
  </sheetViews>
  <sheetFormatPr defaultRowHeight="14.4" x14ac:dyDescent="0.3"/>
  <cols>
    <col min="1" max="1" width="18.19921875" bestFit="1" customWidth="1"/>
    <col min="2" max="2" width="18.3984375" bestFit="1" customWidth="1"/>
    <col min="3" max="3" width="15.19921875" bestFit="1" customWidth="1"/>
    <col min="4" max="4" width="20.59765625" bestFit="1" customWidth="1"/>
    <col min="5" max="5" width="17.69921875" bestFit="1" customWidth="1"/>
    <col min="6" max="6" width="22.59765625" bestFit="1" customWidth="1"/>
    <col min="7" max="7" width="23.59765625" bestFit="1" customWidth="1"/>
    <col min="8" max="8" width="10.09765625" bestFit="1" customWidth="1"/>
    <col min="9" max="9" width="18.09765625" bestFit="1" customWidth="1"/>
    <col min="10" max="10" width="21.3984375" bestFit="1" customWidth="1"/>
    <col min="11" max="11" width="20.59765625" bestFit="1" customWidth="1"/>
    <col min="12" max="12" width="24.3984375" bestFit="1" customWidth="1"/>
    <col min="13" max="13" width="29.3984375" bestFit="1" customWidth="1"/>
  </cols>
  <sheetData>
    <row r="1" spans="1:13" x14ac:dyDescent="0.3">
      <c r="A1" s="14" t="s">
        <v>1084</v>
      </c>
    </row>
    <row r="3" spans="1:13" x14ac:dyDescent="0.3">
      <c r="A3" t="s">
        <v>1069</v>
      </c>
      <c r="B3" t="s">
        <v>1070</v>
      </c>
      <c r="C3" t="s">
        <v>1071</v>
      </c>
      <c r="D3" t="s">
        <v>1072</v>
      </c>
      <c r="E3" t="s">
        <v>1073</v>
      </c>
      <c r="F3" t="s">
        <v>1074</v>
      </c>
      <c r="G3" t="s">
        <v>1075</v>
      </c>
      <c r="H3" t="s">
        <v>1076</v>
      </c>
      <c r="I3" t="s">
        <v>1077</v>
      </c>
      <c r="J3" t="s">
        <v>1078</v>
      </c>
      <c r="K3" t="s">
        <v>1079</v>
      </c>
      <c r="L3" t="s">
        <v>1080</v>
      </c>
      <c r="M3" t="s">
        <v>1081</v>
      </c>
    </row>
    <row r="4" spans="1:13" x14ac:dyDescent="0.3">
      <c r="A4" t="s">
        <v>677</v>
      </c>
      <c r="B4" t="s">
        <v>17</v>
      </c>
      <c r="C4">
        <v>103</v>
      </c>
      <c r="D4" t="s">
        <v>6</v>
      </c>
      <c r="E4" s="23">
        <v>45141</v>
      </c>
      <c r="F4">
        <v>117</v>
      </c>
      <c r="G4">
        <v>4.7</v>
      </c>
      <c r="H4">
        <v>2024</v>
      </c>
      <c r="I4" t="s">
        <v>1066</v>
      </c>
      <c r="J4" t="s">
        <v>1082</v>
      </c>
      <c r="K4">
        <v>5</v>
      </c>
      <c r="L4" t="s">
        <v>1054</v>
      </c>
      <c r="M4">
        <v>8</v>
      </c>
    </row>
    <row r="5" spans="1:13" x14ac:dyDescent="0.3">
      <c r="A5" t="s">
        <v>679</v>
      </c>
      <c r="B5" t="s">
        <v>16</v>
      </c>
      <c r="C5">
        <v>111</v>
      </c>
      <c r="D5" t="s">
        <v>6</v>
      </c>
      <c r="E5" s="23">
        <v>45141</v>
      </c>
      <c r="F5">
        <v>99</v>
      </c>
      <c r="G5">
        <v>4.0999999999999996</v>
      </c>
      <c r="H5">
        <v>2024</v>
      </c>
      <c r="I5" t="s">
        <v>1066</v>
      </c>
      <c r="J5" t="s">
        <v>1082</v>
      </c>
      <c r="K5">
        <v>4</v>
      </c>
      <c r="L5" t="s">
        <v>1054</v>
      </c>
      <c r="M5">
        <v>8</v>
      </c>
    </row>
    <row r="6" spans="1:13" x14ac:dyDescent="0.3">
      <c r="A6" t="s">
        <v>686</v>
      </c>
      <c r="B6" t="s">
        <v>8</v>
      </c>
      <c r="C6">
        <v>115</v>
      </c>
      <c r="D6" t="s">
        <v>6</v>
      </c>
      <c r="E6" s="23">
        <v>45145</v>
      </c>
      <c r="F6">
        <v>40</v>
      </c>
      <c r="G6">
        <v>3.3</v>
      </c>
      <c r="H6">
        <v>2024</v>
      </c>
      <c r="I6" t="s">
        <v>1063</v>
      </c>
      <c r="J6" t="s">
        <v>1082</v>
      </c>
      <c r="K6">
        <v>3</v>
      </c>
      <c r="L6" t="s">
        <v>1054</v>
      </c>
      <c r="M6">
        <v>8</v>
      </c>
    </row>
    <row r="7" spans="1:13" x14ac:dyDescent="0.3">
      <c r="A7" t="s">
        <v>690</v>
      </c>
      <c r="B7" t="s">
        <v>18</v>
      </c>
      <c r="C7">
        <v>75</v>
      </c>
      <c r="D7" t="s">
        <v>6</v>
      </c>
      <c r="E7" s="23">
        <v>45148</v>
      </c>
      <c r="F7">
        <v>220</v>
      </c>
      <c r="G7">
        <v>4.7</v>
      </c>
      <c r="H7">
        <v>2024</v>
      </c>
      <c r="I7" t="s">
        <v>1066</v>
      </c>
      <c r="J7" t="s">
        <v>1082</v>
      </c>
      <c r="K7">
        <v>5</v>
      </c>
      <c r="L7" t="s">
        <v>1054</v>
      </c>
      <c r="M7">
        <v>8</v>
      </c>
    </row>
    <row r="8" spans="1:13" x14ac:dyDescent="0.3">
      <c r="A8" t="s">
        <v>691</v>
      </c>
      <c r="B8" t="s">
        <v>20</v>
      </c>
      <c r="C8">
        <v>63</v>
      </c>
      <c r="D8" t="s">
        <v>6</v>
      </c>
      <c r="E8" s="23">
        <v>45148</v>
      </c>
      <c r="F8">
        <v>27</v>
      </c>
      <c r="G8">
        <v>3.6</v>
      </c>
      <c r="H8">
        <v>2024</v>
      </c>
      <c r="I8" t="s">
        <v>1066</v>
      </c>
      <c r="J8" t="s">
        <v>1082</v>
      </c>
      <c r="K8">
        <v>4</v>
      </c>
      <c r="L8" t="s">
        <v>1054</v>
      </c>
      <c r="M8">
        <v>8</v>
      </c>
    </row>
    <row r="9" spans="1:13" x14ac:dyDescent="0.3">
      <c r="A9" t="s">
        <v>692</v>
      </c>
      <c r="B9" t="s">
        <v>14</v>
      </c>
      <c r="C9">
        <v>74</v>
      </c>
      <c r="D9" t="s">
        <v>6</v>
      </c>
      <c r="E9" s="23">
        <v>45150</v>
      </c>
      <c r="F9">
        <v>26</v>
      </c>
      <c r="G9">
        <v>4.3</v>
      </c>
      <c r="H9">
        <v>2024</v>
      </c>
      <c r="I9" t="s">
        <v>1064</v>
      </c>
      <c r="J9" t="s">
        <v>1082</v>
      </c>
      <c r="K9">
        <v>4</v>
      </c>
      <c r="L9" t="s">
        <v>1054</v>
      </c>
      <c r="M9">
        <v>8</v>
      </c>
    </row>
    <row r="10" spans="1:13" x14ac:dyDescent="0.3">
      <c r="A10" t="s">
        <v>704</v>
      </c>
      <c r="B10" t="s">
        <v>24</v>
      </c>
      <c r="C10">
        <v>64</v>
      </c>
      <c r="D10" t="s">
        <v>6</v>
      </c>
      <c r="E10" s="23">
        <v>45158</v>
      </c>
      <c r="F10">
        <v>111</v>
      </c>
      <c r="G10">
        <v>3.9</v>
      </c>
      <c r="H10">
        <v>2024</v>
      </c>
      <c r="I10" t="s">
        <v>1065</v>
      </c>
      <c r="J10" t="s">
        <v>1082</v>
      </c>
      <c r="K10">
        <v>4</v>
      </c>
      <c r="L10" t="s">
        <v>1054</v>
      </c>
      <c r="M10">
        <v>8</v>
      </c>
    </row>
    <row r="11" spans="1:13" x14ac:dyDescent="0.3">
      <c r="A11" t="s">
        <v>714</v>
      </c>
      <c r="B11" t="s">
        <v>17</v>
      </c>
      <c r="C11">
        <v>165</v>
      </c>
      <c r="D11" t="s">
        <v>6</v>
      </c>
      <c r="E11" s="23">
        <v>45164</v>
      </c>
      <c r="F11">
        <v>82</v>
      </c>
      <c r="G11">
        <v>3.4</v>
      </c>
      <c r="H11">
        <v>2024</v>
      </c>
      <c r="I11" t="s">
        <v>1064</v>
      </c>
      <c r="J11" t="s">
        <v>1083</v>
      </c>
      <c r="K11">
        <v>3</v>
      </c>
      <c r="L11" t="s">
        <v>1054</v>
      </c>
      <c r="M11">
        <v>8</v>
      </c>
    </row>
    <row r="12" spans="1:13" x14ac:dyDescent="0.3">
      <c r="A12" t="s">
        <v>717</v>
      </c>
      <c r="B12" t="s">
        <v>19</v>
      </c>
      <c r="C12">
        <v>80</v>
      </c>
      <c r="D12" t="s">
        <v>6</v>
      </c>
      <c r="E12" s="23">
        <v>45165</v>
      </c>
      <c r="F12">
        <v>104</v>
      </c>
      <c r="G12">
        <v>4.7</v>
      </c>
      <c r="H12">
        <v>2024</v>
      </c>
      <c r="I12" t="s">
        <v>1065</v>
      </c>
      <c r="J12" t="s">
        <v>1082</v>
      </c>
      <c r="K12">
        <v>5</v>
      </c>
      <c r="L12" t="s">
        <v>1054</v>
      </c>
      <c r="M12">
        <v>8</v>
      </c>
    </row>
    <row r="13" spans="1:13" x14ac:dyDescent="0.3">
      <c r="A13" t="s">
        <v>720</v>
      </c>
      <c r="B13" t="s">
        <v>15</v>
      </c>
      <c r="C13">
        <v>117</v>
      </c>
      <c r="D13" t="s">
        <v>6</v>
      </c>
      <c r="E13" s="23">
        <v>45165</v>
      </c>
      <c r="F13">
        <v>90</v>
      </c>
      <c r="G13">
        <v>4.0999999999999996</v>
      </c>
      <c r="H13">
        <v>2024</v>
      </c>
      <c r="I13" t="s">
        <v>1065</v>
      </c>
      <c r="J13" t="s">
        <v>1082</v>
      </c>
      <c r="K13">
        <v>4</v>
      </c>
      <c r="L13" t="s">
        <v>1054</v>
      </c>
      <c r="M13">
        <v>8</v>
      </c>
    </row>
    <row r="14" spans="1:13" x14ac:dyDescent="0.3">
      <c r="A14" t="s">
        <v>722</v>
      </c>
      <c r="B14" t="s">
        <v>7</v>
      </c>
      <c r="C14">
        <v>109</v>
      </c>
      <c r="D14" t="s">
        <v>6</v>
      </c>
      <c r="E14" s="23">
        <v>45167</v>
      </c>
      <c r="F14">
        <v>68</v>
      </c>
      <c r="G14">
        <v>2.2999999999999998</v>
      </c>
      <c r="H14">
        <v>2024</v>
      </c>
      <c r="I14" t="s">
        <v>1067</v>
      </c>
      <c r="J14" t="s">
        <v>1082</v>
      </c>
      <c r="K14">
        <v>2</v>
      </c>
      <c r="L14" t="s">
        <v>1054</v>
      </c>
      <c r="M14">
        <v>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EDE026-1F55-4DF7-8017-3A9B030149F6}">
  <dimension ref="A3:J113"/>
  <sheetViews>
    <sheetView topLeftCell="A2" workbookViewId="0">
      <selection activeCell="F18" sqref="F18"/>
    </sheetView>
  </sheetViews>
  <sheetFormatPr defaultRowHeight="14.4" x14ac:dyDescent="0.3"/>
  <cols>
    <col min="1" max="1" width="12.19921875" bestFit="1" customWidth="1"/>
    <col min="2" max="2" width="18.5" bestFit="1" customWidth="1"/>
    <col min="3" max="3" width="12.19921875" bestFit="1" customWidth="1"/>
    <col min="4" max="4" width="9.5" bestFit="1" customWidth="1"/>
    <col min="5" max="5" width="7.296875" bestFit="1" customWidth="1"/>
    <col min="6" max="6" width="10.3984375" bestFit="1" customWidth="1"/>
    <col min="7" max="7" width="12.19921875" bestFit="1" customWidth="1"/>
    <col min="8" max="8" width="18.5" bestFit="1" customWidth="1"/>
    <col min="9" max="9" width="10.3984375" bestFit="1" customWidth="1"/>
    <col min="10" max="153" width="10.09765625" bestFit="1" customWidth="1"/>
    <col min="154" max="154" width="10.3984375" bestFit="1" customWidth="1"/>
  </cols>
  <sheetData>
    <row r="3" spans="1:5" x14ac:dyDescent="0.3">
      <c r="A3" t="s">
        <v>1041</v>
      </c>
      <c r="B3" t="s">
        <v>1042</v>
      </c>
      <c r="C3" t="s">
        <v>1043</v>
      </c>
      <c r="D3" t="s">
        <v>1044</v>
      </c>
      <c r="E3" t="s">
        <v>1045</v>
      </c>
    </row>
    <row r="4" spans="1:5" x14ac:dyDescent="0.3">
      <c r="A4" s="20">
        <v>1000</v>
      </c>
      <c r="B4" s="44">
        <v>96623</v>
      </c>
      <c r="C4" s="20">
        <v>89850</v>
      </c>
      <c r="D4" s="21">
        <v>3.8854000000000033</v>
      </c>
      <c r="E4" s="20">
        <v>307</v>
      </c>
    </row>
    <row r="9" spans="1:5" x14ac:dyDescent="0.3">
      <c r="A9" t="s">
        <v>1041</v>
      </c>
      <c r="B9" t="s">
        <v>1042</v>
      </c>
      <c r="C9" t="s">
        <v>1043</v>
      </c>
      <c r="D9" t="s">
        <v>1044</v>
      </c>
      <c r="E9" t="s">
        <v>1045</v>
      </c>
    </row>
    <row r="10" spans="1:5" x14ac:dyDescent="0.3">
      <c r="A10" s="20">
        <v>200</v>
      </c>
      <c r="B10" s="44">
        <v>20104</v>
      </c>
      <c r="C10" s="20">
        <v>18209</v>
      </c>
      <c r="D10" s="21">
        <v>3.8824999999999998</v>
      </c>
      <c r="E10" s="20">
        <v>51</v>
      </c>
    </row>
    <row r="20" spans="1:8" x14ac:dyDescent="0.3">
      <c r="A20" s="22" t="s">
        <v>1059</v>
      </c>
      <c r="B20" t="s">
        <v>1060</v>
      </c>
      <c r="C20" t="s">
        <v>1061</v>
      </c>
    </row>
    <row r="21" spans="1:8" x14ac:dyDescent="0.3">
      <c r="A21" s="24" t="s">
        <v>1047</v>
      </c>
      <c r="B21" s="45">
        <v>21</v>
      </c>
      <c r="C21" s="45">
        <v>21</v>
      </c>
    </row>
    <row r="22" spans="1:8" x14ac:dyDescent="0.3">
      <c r="A22" s="24" t="s">
        <v>1048</v>
      </c>
      <c r="B22" s="45">
        <v>18</v>
      </c>
      <c r="C22" s="45">
        <v>18</v>
      </c>
    </row>
    <row r="23" spans="1:8" x14ac:dyDescent="0.3">
      <c r="A23" s="24" t="s">
        <v>1049</v>
      </c>
      <c r="B23" s="45">
        <v>31</v>
      </c>
      <c r="C23" s="45">
        <v>31</v>
      </c>
      <c r="G23" s="22" t="s">
        <v>1059</v>
      </c>
      <c r="H23" t="s">
        <v>1060</v>
      </c>
    </row>
    <row r="24" spans="1:8" x14ac:dyDescent="0.3">
      <c r="A24" s="24" t="s">
        <v>1050</v>
      </c>
      <c r="B24" s="45">
        <v>20</v>
      </c>
      <c r="C24" s="45">
        <v>20</v>
      </c>
      <c r="G24" s="24" t="s">
        <v>1065</v>
      </c>
      <c r="H24" s="45">
        <v>27</v>
      </c>
    </row>
    <row r="25" spans="1:8" x14ac:dyDescent="0.3">
      <c r="A25" s="24" t="s">
        <v>1051</v>
      </c>
      <c r="B25" s="45">
        <v>8</v>
      </c>
      <c r="C25" s="45">
        <v>8</v>
      </c>
      <c r="G25" s="24" t="s">
        <v>1063</v>
      </c>
      <c r="H25" s="45">
        <v>22</v>
      </c>
    </row>
    <row r="26" spans="1:8" x14ac:dyDescent="0.3">
      <c r="A26" s="24" t="s">
        <v>1052</v>
      </c>
      <c r="B26" s="45">
        <v>12</v>
      </c>
      <c r="C26" s="45">
        <v>12</v>
      </c>
      <c r="G26" s="24" t="s">
        <v>1067</v>
      </c>
      <c r="H26" s="45">
        <v>27</v>
      </c>
    </row>
    <row r="27" spans="1:8" x14ac:dyDescent="0.3">
      <c r="A27" s="24" t="s">
        <v>1053</v>
      </c>
      <c r="B27" s="45">
        <v>12</v>
      </c>
      <c r="C27" s="45">
        <v>12</v>
      </c>
      <c r="G27" s="24" t="s">
        <v>1068</v>
      </c>
      <c r="H27" s="45">
        <v>27</v>
      </c>
    </row>
    <row r="28" spans="1:8" x14ac:dyDescent="0.3">
      <c r="A28" s="24" t="s">
        <v>1054</v>
      </c>
      <c r="B28" s="45">
        <v>7</v>
      </c>
      <c r="C28" s="45">
        <v>7</v>
      </c>
      <c r="G28" s="24" t="s">
        <v>1066</v>
      </c>
      <c r="H28" s="45">
        <v>27</v>
      </c>
    </row>
    <row r="29" spans="1:8" x14ac:dyDescent="0.3">
      <c r="A29" s="24" t="s">
        <v>1055</v>
      </c>
      <c r="B29" s="45">
        <v>20</v>
      </c>
      <c r="C29" s="45">
        <v>20</v>
      </c>
      <c r="G29" s="24" t="s">
        <v>1062</v>
      </c>
      <c r="H29" s="45">
        <v>32</v>
      </c>
    </row>
    <row r="30" spans="1:8" x14ac:dyDescent="0.3">
      <c r="A30" s="24" t="s">
        <v>1056</v>
      </c>
      <c r="B30" s="45">
        <v>24</v>
      </c>
      <c r="C30" s="45">
        <v>24</v>
      </c>
      <c r="G30" s="24" t="s">
        <v>1064</v>
      </c>
      <c r="H30" s="45">
        <v>38</v>
      </c>
    </row>
    <row r="31" spans="1:8" x14ac:dyDescent="0.3">
      <c r="A31" s="24" t="s">
        <v>1057</v>
      </c>
      <c r="B31" s="45">
        <v>12</v>
      </c>
      <c r="C31" s="45">
        <v>12</v>
      </c>
      <c r="G31" s="24" t="s">
        <v>1046</v>
      </c>
      <c r="H31" s="45">
        <v>200</v>
      </c>
    </row>
    <row r="32" spans="1:8" x14ac:dyDescent="0.3">
      <c r="A32" s="24" t="s">
        <v>1058</v>
      </c>
      <c r="B32" s="45">
        <v>15</v>
      </c>
      <c r="C32" s="45">
        <v>15</v>
      </c>
    </row>
    <row r="33" spans="1:3" x14ac:dyDescent="0.3">
      <c r="A33" s="24" t="s">
        <v>1046</v>
      </c>
      <c r="B33" s="45">
        <v>200</v>
      </c>
      <c r="C33" s="45">
        <v>200</v>
      </c>
    </row>
    <row r="51" spans="1:10" x14ac:dyDescent="0.3">
      <c r="F51" t="s">
        <v>1085</v>
      </c>
      <c r="H51" t="s">
        <v>1091</v>
      </c>
      <c r="I51" t="str">
        <f>A67</f>
        <v>R05</v>
      </c>
    </row>
    <row r="52" spans="1:10" x14ac:dyDescent="0.3">
      <c r="A52" s="22" t="s">
        <v>1059</v>
      </c>
      <c r="B52" t="s">
        <v>1041</v>
      </c>
      <c r="C52" t="s">
        <v>1042</v>
      </c>
    </row>
    <row r="53" spans="1:10" x14ac:dyDescent="0.3">
      <c r="A53" s="24" t="s">
        <v>11</v>
      </c>
      <c r="B53" s="20">
        <v>189</v>
      </c>
      <c r="C53" s="44">
        <v>18415</v>
      </c>
      <c r="F53" t="s">
        <v>1086</v>
      </c>
      <c r="G53" t="s">
        <v>1087</v>
      </c>
      <c r="H53" t="s">
        <v>1088</v>
      </c>
      <c r="I53" t="s">
        <v>1089</v>
      </c>
      <c r="J53" t="s">
        <v>1090</v>
      </c>
    </row>
    <row r="54" spans="1:10" x14ac:dyDescent="0.3">
      <c r="A54" s="24" t="s">
        <v>9</v>
      </c>
      <c r="B54" s="20">
        <v>218</v>
      </c>
      <c r="C54" s="44">
        <v>20581</v>
      </c>
      <c r="F54" t="str" cm="1">
        <f t="array" ref="F54:H58">A53:C57</f>
        <v>R01</v>
      </c>
      <c r="G54">
        <v>189</v>
      </c>
      <c r="H54" s="25">
        <v>18415</v>
      </c>
      <c r="I54" t="e">
        <f>IF(F54=$I$51,G54,NA())</f>
        <v>#N/A</v>
      </c>
      <c r="J54" t="e">
        <f>IF(F54=$I$51,H54,NA())</f>
        <v>#N/A</v>
      </c>
    </row>
    <row r="55" spans="1:10" x14ac:dyDescent="0.3">
      <c r="A55" s="24" t="s">
        <v>6</v>
      </c>
      <c r="B55" s="20">
        <v>207</v>
      </c>
      <c r="C55" s="44">
        <v>20872</v>
      </c>
      <c r="F55" t="str">
        <v>R02</v>
      </c>
      <c r="G55">
        <v>218</v>
      </c>
      <c r="H55" s="25">
        <v>20581</v>
      </c>
      <c r="I55" t="e">
        <f t="shared" ref="I55:I58" si="0">IF(F55=$I$51,G55,NA())</f>
        <v>#N/A</v>
      </c>
      <c r="J55" t="e">
        <f t="shared" ref="J55:J58" si="1">IF(F55=$I$51,H55,NA())</f>
        <v>#N/A</v>
      </c>
    </row>
    <row r="56" spans="1:10" x14ac:dyDescent="0.3">
      <c r="A56" s="24" t="s">
        <v>13</v>
      </c>
      <c r="B56" s="20">
        <v>186</v>
      </c>
      <c r="C56" s="44">
        <v>16651</v>
      </c>
      <c r="F56" t="str">
        <v>R03</v>
      </c>
      <c r="G56">
        <v>207</v>
      </c>
      <c r="H56" s="25">
        <v>20872</v>
      </c>
      <c r="I56" t="e">
        <f t="shared" si="0"/>
        <v>#N/A</v>
      </c>
      <c r="J56" t="e">
        <f t="shared" si="1"/>
        <v>#N/A</v>
      </c>
    </row>
    <row r="57" spans="1:10" x14ac:dyDescent="0.3">
      <c r="A57" s="24" t="s">
        <v>10</v>
      </c>
      <c r="B57" s="20">
        <v>200</v>
      </c>
      <c r="C57" s="44">
        <v>20104</v>
      </c>
      <c r="F57" t="str">
        <v>R04</v>
      </c>
      <c r="G57">
        <v>186</v>
      </c>
      <c r="H57" s="25">
        <v>16651</v>
      </c>
      <c r="I57" t="e">
        <f t="shared" si="0"/>
        <v>#N/A</v>
      </c>
      <c r="J57" t="e">
        <f t="shared" si="1"/>
        <v>#N/A</v>
      </c>
    </row>
    <row r="58" spans="1:10" x14ac:dyDescent="0.3">
      <c r="A58" s="24" t="s">
        <v>1046</v>
      </c>
      <c r="B58" s="20">
        <v>1000</v>
      </c>
      <c r="C58" s="44">
        <v>96623</v>
      </c>
      <c r="F58" t="str">
        <v>R05</v>
      </c>
      <c r="G58">
        <v>200</v>
      </c>
      <c r="H58" s="25">
        <v>20104</v>
      </c>
      <c r="I58">
        <f t="shared" si="0"/>
        <v>200</v>
      </c>
      <c r="J58">
        <f t="shared" si="1"/>
        <v>20104</v>
      </c>
    </row>
    <row r="66" spans="1:6" x14ac:dyDescent="0.3">
      <c r="A66" s="22" t="s">
        <v>1059</v>
      </c>
    </row>
    <row r="67" spans="1:6" x14ac:dyDescent="0.3">
      <c r="A67" s="26" t="s">
        <v>10</v>
      </c>
    </row>
    <row r="68" spans="1:6" x14ac:dyDescent="0.3">
      <c r="C68" s="22" t="s">
        <v>1060</v>
      </c>
      <c r="D68" s="22" t="s">
        <v>1092</v>
      </c>
    </row>
    <row r="69" spans="1:6" x14ac:dyDescent="0.3">
      <c r="C69" s="22" t="s">
        <v>1059</v>
      </c>
      <c r="D69" t="s">
        <v>998</v>
      </c>
      <c r="E69" t="s">
        <v>997</v>
      </c>
      <c r="F69" t="s">
        <v>1046</v>
      </c>
    </row>
    <row r="70" spans="1:6" x14ac:dyDescent="0.3">
      <c r="C70" s="24" t="s">
        <v>1001</v>
      </c>
      <c r="D70" s="45">
        <v>144</v>
      </c>
      <c r="E70" s="45">
        <v>132</v>
      </c>
      <c r="F70" s="45">
        <v>276</v>
      </c>
    </row>
    <row r="71" spans="1:6" x14ac:dyDescent="0.3">
      <c r="C71" s="24" t="s">
        <v>1000</v>
      </c>
      <c r="D71" s="45">
        <v>326</v>
      </c>
      <c r="E71" s="45">
        <v>63</v>
      </c>
      <c r="F71" s="45">
        <v>389</v>
      </c>
    </row>
    <row r="72" spans="1:6" x14ac:dyDescent="0.3">
      <c r="C72" s="24" t="s">
        <v>999</v>
      </c>
      <c r="D72" s="45">
        <v>129</v>
      </c>
      <c r="E72" s="45">
        <v>206</v>
      </c>
      <c r="F72" s="45">
        <v>335</v>
      </c>
    </row>
    <row r="73" spans="1:6" x14ac:dyDescent="0.3">
      <c r="C73" s="24" t="s">
        <v>1046</v>
      </c>
      <c r="D73" s="45">
        <v>599</v>
      </c>
      <c r="E73" s="45">
        <v>401</v>
      </c>
      <c r="F73" s="45">
        <v>1000</v>
      </c>
    </row>
    <row r="80" spans="1:6" x14ac:dyDescent="0.3">
      <c r="C80" s="22" t="s">
        <v>1059</v>
      </c>
      <c r="D80" t="s">
        <v>1041</v>
      </c>
    </row>
    <row r="81" spans="3:9" x14ac:dyDescent="0.3">
      <c r="C81" s="24">
        <v>2</v>
      </c>
      <c r="D81" s="20">
        <v>10</v>
      </c>
    </row>
    <row r="82" spans="3:9" x14ac:dyDescent="0.3">
      <c r="C82" s="24">
        <v>3</v>
      </c>
      <c r="D82" s="20">
        <v>44</v>
      </c>
    </row>
    <row r="83" spans="3:9" x14ac:dyDescent="0.3">
      <c r="C83" s="24">
        <v>4</v>
      </c>
      <c r="D83" s="20">
        <v>95</v>
      </c>
    </row>
    <row r="84" spans="3:9" x14ac:dyDescent="0.3">
      <c r="C84" s="24">
        <v>5</v>
      </c>
      <c r="D84" s="20">
        <v>51</v>
      </c>
    </row>
    <row r="85" spans="3:9" x14ac:dyDescent="0.3">
      <c r="C85" s="24" t="s">
        <v>1046</v>
      </c>
      <c r="D85" s="20">
        <v>200</v>
      </c>
    </row>
    <row r="94" spans="3:9" x14ac:dyDescent="0.3">
      <c r="C94" s="22" t="s">
        <v>1042</v>
      </c>
      <c r="D94" s="22" t="s">
        <v>1092</v>
      </c>
    </row>
    <row r="95" spans="3:9" x14ac:dyDescent="0.3">
      <c r="C95" s="22" t="s">
        <v>1059</v>
      </c>
      <c r="D95" t="s">
        <v>11</v>
      </c>
      <c r="E95" t="s">
        <v>9</v>
      </c>
      <c r="F95" t="s">
        <v>6</v>
      </c>
      <c r="G95" t="s">
        <v>13</v>
      </c>
      <c r="H95" t="s">
        <v>10</v>
      </c>
      <c r="I95" t="s">
        <v>1046</v>
      </c>
    </row>
    <row r="96" spans="3:9" x14ac:dyDescent="0.3">
      <c r="C96" s="24" t="s">
        <v>1001</v>
      </c>
      <c r="D96" s="45"/>
      <c r="E96" s="45"/>
      <c r="F96" s="45"/>
      <c r="G96" s="45"/>
      <c r="H96" s="45"/>
      <c r="I96" s="45"/>
    </row>
    <row r="97" spans="3:9" x14ac:dyDescent="0.3">
      <c r="C97" s="30" t="s">
        <v>20</v>
      </c>
      <c r="D97" s="44">
        <v>891</v>
      </c>
      <c r="E97" s="44">
        <v>1332</v>
      </c>
      <c r="F97" s="44">
        <v>1282</v>
      </c>
      <c r="G97" s="44">
        <v>739</v>
      </c>
      <c r="H97" s="44">
        <v>560</v>
      </c>
      <c r="I97" s="44">
        <v>4804</v>
      </c>
    </row>
    <row r="98" spans="3:9" x14ac:dyDescent="0.3">
      <c r="C98" s="30" t="s">
        <v>12</v>
      </c>
      <c r="D98" s="44">
        <v>1991</v>
      </c>
      <c r="E98" s="44">
        <v>1886</v>
      </c>
      <c r="F98" s="44">
        <v>1206</v>
      </c>
      <c r="G98" s="44">
        <v>884</v>
      </c>
      <c r="H98" s="44">
        <v>1722</v>
      </c>
      <c r="I98" s="44">
        <v>7689</v>
      </c>
    </row>
    <row r="99" spans="3:9" x14ac:dyDescent="0.3">
      <c r="C99" s="30" t="s">
        <v>8</v>
      </c>
      <c r="D99" s="44">
        <v>1163</v>
      </c>
      <c r="E99" s="44">
        <v>1180</v>
      </c>
      <c r="F99" s="44">
        <v>1616</v>
      </c>
      <c r="G99" s="44">
        <v>1043</v>
      </c>
      <c r="H99" s="44">
        <v>1747</v>
      </c>
      <c r="I99" s="44">
        <v>6749</v>
      </c>
    </row>
    <row r="100" spans="3:9" x14ac:dyDescent="0.3">
      <c r="C100" s="30" t="s">
        <v>16</v>
      </c>
      <c r="D100" s="44">
        <v>1438</v>
      </c>
      <c r="E100" s="44">
        <v>1616</v>
      </c>
      <c r="F100" s="44">
        <v>866</v>
      </c>
      <c r="G100" s="44">
        <v>829</v>
      </c>
      <c r="H100" s="44">
        <v>2070</v>
      </c>
      <c r="I100" s="44">
        <v>6819</v>
      </c>
    </row>
    <row r="101" spans="3:9" x14ac:dyDescent="0.3">
      <c r="C101" s="24" t="s">
        <v>1000</v>
      </c>
      <c r="D101" s="45"/>
      <c r="E101" s="45"/>
      <c r="F101" s="45"/>
      <c r="G101" s="45"/>
      <c r="H101" s="45"/>
      <c r="I101" s="45"/>
    </row>
    <row r="102" spans="3:9" x14ac:dyDescent="0.3">
      <c r="C102" s="30" t="s">
        <v>24</v>
      </c>
      <c r="D102" s="44">
        <v>1233</v>
      </c>
      <c r="E102" s="44">
        <v>223</v>
      </c>
      <c r="F102" s="44">
        <v>1680</v>
      </c>
      <c r="G102" s="44">
        <v>990</v>
      </c>
      <c r="H102" s="44">
        <v>1508</v>
      </c>
      <c r="I102" s="44">
        <v>5634</v>
      </c>
    </row>
    <row r="103" spans="3:9" x14ac:dyDescent="0.3">
      <c r="C103" s="30" t="s">
        <v>15</v>
      </c>
      <c r="D103" s="44">
        <v>1598</v>
      </c>
      <c r="E103" s="44">
        <v>1907</v>
      </c>
      <c r="F103" s="44">
        <v>869</v>
      </c>
      <c r="G103" s="44">
        <v>1426</v>
      </c>
      <c r="H103" s="44">
        <v>1416</v>
      </c>
      <c r="I103" s="44">
        <v>7216</v>
      </c>
    </row>
    <row r="104" spans="3:9" x14ac:dyDescent="0.3">
      <c r="C104" s="30" t="s">
        <v>5</v>
      </c>
      <c r="D104" s="44">
        <v>900</v>
      </c>
      <c r="E104" s="44">
        <v>1016</v>
      </c>
      <c r="F104" s="44">
        <v>960</v>
      </c>
      <c r="G104" s="44">
        <v>940</v>
      </c>
      <c r="H104" s="44">
        <v>1193</v>
      </c>
      <c r="I104" s="44">
        <v>5009</v>
      </c>
    </row>
    <row r="105" spans="3:9" x14ac:dyDescent="0.3">
      <c r="C105" s="30" t="s">
        <v>18</v>
      </c>
      <c r="D105" s="44">
        <v>900</v>
      </c>
      <c r="E105" s="44">
        <v>1470</v>
      </c>
      <c r="F105" s="44">
        <v>1617</v>
      </c>
      <c r="G105" s="44">
        <v>1314</v>
      </c>
      <c r="H105" s="44">
        <v>941</v>
      </c>
      <c r="I105" s="44">
        <v>6242</v>
      </c>
    </row>
    <row r="106" spans="3:9" x14ac:dyDescent="0.3">
      <c r="C106" s="30" t="s">
        <v>14</v>
      </c>
      <c r="D106" s="44">
        <v>1255</v>
      </c>
      <c r="E106" s="44">
        <v>516</v>
      </c>
      <c r="F106" s="44">
        <v>1874</v>
      </c>
      <c r="G106" s="44">
        <v>1863</v>
      </c>
      <c r="H106" s="44">
        <v>1722</v>
      </c>
      <c r="I106" s="44">
        <v>7230</v>
      </c>
    </row>
    <row r="107" spans="3:9" x14ac:dyDescent="0.3">
      <c r="C107" s="30" t="s">
        <v>19</v>
      </c>
      <c r="D107" s="44">
        <v>1138</v>
      </c>
      <c r="E107" s="44">
        <v>1898</v>
      </c>
      <c r="F107" s="44">
        <v>1482</v>
      </c>
      <c r="G107" s="44">
        <v>846</v>
      </c>
      <c r="H107" s="44">
        <v>1154</v>
      </c>
      <c r="I107" s="44">
        <v>6518</v>
      </c>
    </row>
    <row r="108" spans="3:9" x14ac:dyDescent="0.3">
      <c r="C108" s="24" t="s">
        <v>999</v>
      </c>
      <c r="D108" s="45"/>
      <c r="E108" s="45"/>
      <c r="F108" s="45"/>
      <c r="G108" s="45"/>
      <c r="H108" s="45"/>
      <c r="I108" s="45"/>
    </row>
    <row r="109" spans="3:9" x14ac:dyDescent="0.3">
      <c r="C109" s="30" t="s">
        <v>17</v>
      </c>
      <c r="D109" s="44">
        <v>1655</v>
      </c>
      <c r="E109" s="44">
        <v>805</v>
      </c>
      <c r="F109" s="44">
        <v>2263</v>
      </c>
      <c r="G109" s="44">
        <v>987</v>
      </c>
      <c r="H109" s="44">
        <v>1075</v>
      </c>
      <c r="I109" s="44">
        <v>6785</v>
      </c>
    </row>
    <row r="110" spans="3:9" x14ac:dyDescent="0.3">
      <c r="C110" s="30" t="s">
        <v>23</v>
      </c>
      <c r="D110" s="44">
        <v>1104</v>
      </c>
      <c r="E110" s="44">
        <v>2280</v>
      </c>
      <c r="F110" s="44">
        <v>1445</v>
      </c>
      <c r="G110" s="44">
        <v>1722</v>
      </c>
      <c r="H110" s="44">
        <v>1196</v>
      </c>
      <c r="I110" s="44">
        <v>7747</v>
      </c>
    </row>
    <row r="111" spans="3:9" x14ac:dyDescent="0.3">
      <c r="C111" s="30" t="s">
        <v>7</v>
      </c>
      <c r="D111" s="44">
        <v>372</v>
      </c>
      <c r="E111" s="44">
        <v>1818</v>
      </c>
      <c r="F111" s="44">
        <v>1346</v>
      </c>
      <c r="G111" s="44">
        <v>1156</v>
      </c>
      <c r="H111" s="44">
        <v>1484</v>
      </c>
      <c r="I111" s="44">
        <v>6176</v>
      </c>
    </row>
    <row r="112" spans="3:9" x14ac:dyDescent="0.3">
      <c r="C112" s="30" t="s">
        <v>22</v>
      </c>
      <c r="D112" s="44">
        <v>1415</v>
      </c>
      <c r="E112" s="44">
        <v>1271</v>
      </c>
      <c r="F112" s="44">
        <v>1214</v>
      </c>
      <c r="G112" s="44">
        <v>1135</v>
      </c>
      <c r="H112" s="44">
        <v>1566</v>
      </c>
      <c r="I112" s="44">
        <v>6601</v>
      </c>
    </row>
    <row r="113" spans="3:9" x14ac:dyDescent="0.3">
      <c r="C113" s="30" t="s">
        <v>21</v>
      </c>
      <c r="D113" s="44">
        <v>1362</v>
      </c>
      <c r="E113" s="44">
        <v>1363</v>
      </c>
      <c r="F113" s="44">
        <v>1152</v>
      </c>
      <c r="G113" s="44">
        <v>777</v>
      </c>
      <c r="H113" s="44">
        <v>750</v>
      </c>
      <c r="I113" s="44">
        <v>5404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432AF9-1579-4BE4-9280-1843C5F95E4A}">
  <dimension ref="E17:V39"/>
  <sheetViews>
    <sheetView showGridLines="0" topLeftCell="A2" zoomScale="73" zoomScaleNormal="73" workbookViewId="0">
      <selection activeCell="W27" sqref="W27"/>
    </sheetView>
  </sheetViews>
  <sheetFormatPr defaultRowHeight="14.4" x14ac:dyDescent="0.3"/>
  <cols>
    <col min="1" max="1" width="2.69921875" style="28" customWidth="1"/>
    <col min="2" max="2" width="8.796875" style="28" customWidth="1"/>
    <col min="3" max="15" width="8.796875" style="28"/>
    <col min="16" max="16" width="12.3984375" style="28" customWidth="1"/>
    <col min="17" max="17" width="9.3984375" style="28" customWidth="1"/>
    <col min="18" max="18" width="9.296875" style="28" customWidth="1"/>
    <col min="19" max="19" width="10.09765625" style="28" customWidth="1"/>
    <col min="20" max="20" width="8.09765625" style="28" customWidth="1"/>
    <col min="21" max="21" width="9.19921875" style="28" customWidth="1"/>
    <col min="22" max="22" width="8.69921875" style="28" customWidth="1"/>
    <col min="23" max="16384" width="8.796875" style="28"/>
  </cols>
  <sheetData>
    <row r="17" spans="5:21" ht="21" x14ac:dyDescent="0.4">
      <c r="E17" s="27" t="s">
        <v>1087</v>
      </c>
      <c r="I17" s="29" t="s">
        <v>1088</v>
      </c>
    </row>
    <row r="19" spans="5:21" x14ac:dyDescent="0.3">
      <c r="O19" s="32"/>
      <c r="P19" s="33" t="s">
        <v>11</v>
      </c>
      <c r="Q19" s="33" t="s">
        <v>9</v>
      </c>
      <c r="R19" s="33" t="s">
        <v>6</v>
      </c>
      <c r="S19" s="33" t="s">
        <v>13</v>
      </c>
      <c r="T19" s="33" t="s">
        <v>10</v>
      </c>
      <c r="U19" s="34" t="s">
        <v>1094</v>
      </c>
    </row>
    <row r="20" spans="5:21" x14ac:dyDescent="0.3">
      <c r="O20" s="43" t="str">
        <f>calculations!C96</f>
        <v>Cincinnati</v>
      </c>
      <c r="P20" s="35"/>
      <c r="Q20" s="35"/>
      <c r="R20" s="35"/>
      <c r="S20" s="35"/>
      <c r="T20" s="35"/>
      <c r="U20" s="36"/>
    </row>
    <row r="21" spans="5:21" x14ac:dyDescent="0.3">
      <c r="O21" s="37" t="str">
        <f>calculations!C97</f>
        <v>C0003</v>
      </c>
      <c r="P21" s="38">
        <f>calculations!D97</f>
        <v>891</v>
      </c>
      <c r="Q21" s="38">
        <f>calculations!E97</f>
        <v>1332</v>
      </c>
      <c r="R21" s="38">
        <f>calculations!F97</f>
        <v>1282</v>
      </c>
      <c r="S21" s="38">
        <f>calculations!G97</f>
        <v>739</v>
      </c>
      <c r="T21" s="38">
        <f>calculations!H97</f>
        <v>560</v>
      </c>
      <c r="U21" s="39">
        <f>calculations!I97</f>
        <v>4804</v>
      </c>
    </row>
    <row r="22" spans="5:21" x14ac:dyDescent="0.3">
      <c r="O22" s="37" t="str">
        <f>calculations!C98</f>
        <v>C0004</v>
      </c>
      <c r="P22" s="38">
        <f>calculations!D98</f>
        <v>1991</v>
      </c>
      <c r="Q22" s="38">
        <f>calculations!E98</f>
        <v>1886</v>
      </c>
      <c r="R22" s="38">
        <f>calculations!F98</f>
        <v>1206</v>
      </c>
      <c r="S22" s="38">
        <f>calculations!G98</f>
        <v>884</v>
      </c>
      <c r="T22" s="38">
        <f>calculations!H98</f>
        <v>1722</v>
      </c>
      <c r="U22" s="39">
        <f>calculations!I98</f>
        <v>7689</v>
      </c>
    </row>
    <row r="23" spans="5:21" x14ac:dyDescent="0.3">
      <c r="O23" s="37" t="str">
        <f>calculations!C99</f>
        <v>C0011</v>
      </c>
      <c r="P23" s="38">
        <f>calculations!D99</f>
        <v>1163</v>
      </c>
      <c r="Q23" s="38">
        <f>calculations!E99</f>
        <v>1180</v>
      </c>
      <c r="R23" s="38">
        <f>calculations!F99</f>
        <v>1616</v>
      </c>
      <c r="S23" s="38">
        <f>calculations!G99</f>
        <v>1043</v>
      </c>
      <c r="T23" s="38">
        <f>calculations!H99</f>
        <v>1747</v>
      </c>
      <c r="U23" s="39">
        <f>calculations!I99</f>
        <v>6749</v>
      </c>
    </row>
    <row r="24" spans="5:21" x14ac:dyDescent="0.3">
      <c r="O24" s="37" t="str">
        <f>calculations!C100</f>
        <v>C0012</v>
      </c>
      <c r="P24" s="38">
        <f>calculations!D100</f>
        <v>1438</v>
      </c>
      <c r="Q24" s="38">
        <f>calculations!E100</f>
        <v>1616</v>
      </c>
      <c r="R24" s="38">
        <f>calculations!F100</f>
        <v>866</v>
      </c>
      <c r="S24" s="38">
        <f>calculations!G100</f>
        <v>829</v>
      </c>
      <c r="T24" s="38">
        <f>calculations!H100</f>
        <v>2070</v>
      </c>
      <c r="U24" s="39">
        <f>calculations!I100</f>
        <v>6819</v>
      </c>
    </row>
    <row r="25" spans="5:21" x14ac:dyDescent="0.3">
      <c r="O25" s="43" t="str">
        <f>calculations!C101</f>
        <v>Cleveland</v>
      </c>
      <c r="P25" s="38"/>
      <c r="Q25" s="38"/>
      <c r="R25" s="38"/>
      <c r="S25" s="38"/>
      <c r="T25" s="38"/>
      <c r="U25" s="39"/>
    </row>
    <row r="26" spans="5:21" x14ac:dyDescent="0.3">
      <c r="O26" s="37" t="str">
        <f>calculations!C102</f>
        <v>C0002</v>
      </c>
      <c r="P26" s="38">
        <f>calculations!D102</f>
        <v>1233</v>
      </c>
      <c r="Q26" s="38">
        <f>calculations!E102</f>
        <v>223</v>
      </c>
      <c r="R26" s="38">
        <f>calculations!F102</f>
        <v>1680</v>
      </c>
      <c r="S26" s="38">
        <f>calculations!G102</f>
        <v>990</v>
      </c>
      <c r="T26" s="38">
        <f>calculations!H102</f>
        <v>1508</v>
      </c>
      <c r="U26" s="39">
        <f>calculations!I102</f>
        <v>5634</v>
      </c>
    </row>
    <row r="27" spans="5:21" x14ac:dyDescent="0.3">
      <c r="O27" s="37" t="str">
        <f>calculations!C103</f>
        <v>C0007</v>
      </c>
      <c r="P27" s="38">
        <f>calculations!D103</f>
        <v>1598</v>
      </c>
      <c r="Q27" s="38">
        <f>calculations!E103</f>
        <v>1907</v>
      </c>
      <c r="R27" s="38">
        <f>calculations!F103</f>
        <v>869</v>
      </c>
      <c r="S27" s="38">
        <f>calculations!G103</f>
        <v>1426</v>
      </c>
      <c r="T27" s="38">
        <f>calculations!H103</f>
        <v>1416</v>
      </c>
      <c r="U27" s="39">
        <f>calculations!I103</f>
        <v>7216</v>
      </c>
    </row>
    <row r="28" spans="5:21" x14ac:dyDescent="0.3">
      <c r="O28" s="37" t="str">
        <f>calculations!C104</f>
        <v>C0008</v>
      </c>
      <c r="P28" s="38">
        <f>calculations!D104</f>
        <v>900</v>
      </c>
      <c r="Q28" s="38">
        <f>calculations!E104</f>
        <v>1016</v>
      </c>
      <c r="R28" s="38">
        <f>calculations!F104</f>
        <v>960</v>
      </c>
      <c r="S28" s="38">
        <f>calculations!G104</f>
        <v>940</v>
      </c>
      <c r="T28" s="38">
        <f>calculations!H104</f>
        <v>1193</v>
      </c>
      <c r="U28" s="39">
        <f>calculations!I104</f>
        <v>5009</v>
      </c>
    </row>
    <row r="29" spans="5:21" x14ac:dyDescent="0.3">
      <c r="O29" s="37" t="str">
        <f>calculations!C105</f>
        <v>C0010</v>
      </c>
      <c r="P29" s="38">
        <f>calculations!D105</f>
        <v>900</v>
      </c>
      <c r="Q29" s="38">
        <f>calculations!E105</f>
        <v>1470</v>
      </c>
      <c r="R29" s="38">
        <f>calculations!F105</f>
        <v>1617</v>
      </c>
      <c r="S29" s="38">
        <f>calculations!G105</f>
        <v>1314</v>
      </c>
      <c r="T29" s="38">
        <f>calculations!H105</f>
        <v>941</v>
      </c>
      <c r="U29" s="39">
        <f>calculations!I105</f>
        <v>6242</v>
      </c>
    </row>
    <row r="30" spans="5:21" x14ac:dyDescent="0.3">
      <c r="O30" s="37" t="str">
        <f>calculations!C106</f>
        <v>C0013</v>
      </c>
      <c r="P30" s="38">
        <f>calculations!D106</f>
        <v>1255</v>
      </c>
      <c r="Q30" s="38">
        <f>calculations!E106</f>
        <v>516</v>
      </c>
      <c r="R30" s="38">
        <f>calculations!F106</f>
        <v>1874</v>
      </c>
      <c r="S30" s="38">
        <f>calculations!G106</f>
        <v>1863</v>
      </c>
      <c r="T30" s="38">
        <f>calculations!H106</f>
        <v>1722</v>
      </c>
      <c r="U30" s="39">
        <f>calculations!I106</f>
        <v>7230</v>
      </c>
    </row>
    <row r="31" spans="5:21" x14ac:dyDescent="0.3">
      <c r="O31" s="37" t="str">
        <f>calculations!C107</f>
        <v>C0015</v>
      </c>
      <c r="P31" s="38">
        <f>calculations!D107</f>
        <v>1138</v>
      </c>
      <c r="Q31" s="38">
        <f>calculations!E107</f>
        <v>1898</v>
      </c>
      <c r="R31" s="38">
        <f>calculations!F107</f>
        <v>1482</v>
      </c>
      <c r="S31" s="38">
        <f>calculations!G107</f>
        <v>846</v>
      </c>
      <c r="T31" s="38">
        <f>calculations!H107</f>
        <v>1154</v>
      </c>
      <c r="U31" s="39">
        <f>calculations!I107</f>
        <v>6518</v>
      </c>
    </row>
    <row r="32" spans="5:21" x14ac:dyDescent="0.3">
      <c r="O32" s="43" t="str">
        <f>calculations!C108</f>
        <v>Columbus</v>
      </c>
      <c r="P32" s="38"/>
      <c r="Q32" s="38"/>
      <c r="R32" s="38"/>
      <c r="S32" s="38"/>
      <c r="T32" s="38"/>
      <c r="U32" s="39"/>
    </row>
    <row r="33" spans="15:22" x14ac:dyDescent="0.3">
      <c r="O33" s="37" t="str">
        <f>calculations!C109</f>
        <v>C0001</v>
      </c>
      <c r="P33" s="38">
        <f>calculations!D109</f>
        <v>1655</v>
      </c>
      <c r="Q33" s="38">
        <f>calculations!E109</f>
        <v>805</v>
      </c>
      <c r="R33" s="38">
        <f>calculations!F109</f>
        <v>2263</v>
      </c>
      <c r="S33" s="38">
        <f>calculations!G109</f>
        <v>987</v>
      </c>
      <c r="T33" s="38">
        <f>calculations!H109</f>
        <v>1075</v>
      </c>
      <c r="U33" s="39">
        <f>calculations!I109</f>
        <v>6785</v>
      </c>
    </row>
    <row r="34" spans="15:22" x14ac:dyDescent="0.3">
      <c r="O34" s="37" t="str">
        <f>calculations!C110</f>
        <v>C0005</v>
      </c>
      <c r="P34" s="38">
        <f>calculations!D110</f>
        <v>1104</v>
      </c>
      <c r="Q34" s="38">
        <f>calculations!E110</f>
        <v>2280</v>
      </c>
      <c r="R34" s="38">
        <f>calculations!F110</f>
        <v>1445</v>
      </c>
      <c r="S34" s="38">
        <f>calculations!G110</f>
        <v>1722</v>
      </c>
      <c r="T34" s="38">
        <f>calculations!H110</f>
        <v>1196</v>
      </c>
      <c r="U34" s="39">
        <f>calculations!I110</f>
        <v>7747</v>
      </c>
    </row>
    <row r="35" spans="15:22" x14ac:dyDescent="0.3">
      <c r="O35" s="37" t="str">
        <f>calculations!C111</f>
        <v>C0006</v>
      </c>
      <c r="P35" s="38">
        <f>calculations!D111</f>
        <v>372</v>
      </c>
      <c r="Q35" s="38">
        <f>calculations!E111</f>
        <v>1818</v>
      </c>
      <c r="R35" s="38">
        <f>calculations!F111</f>
        <v>1346</v>
      </c>
      <c r="S35" s="38">
        <f>calculations!G111</f>
        <v>1156</v>
      </c>
      <c r="T35" s="38">
        <f>calculations!H111</f>
        <v>1484</v>
      </c>
      <c r="U35" s="39">
        <f>calculations!I111</f>
        <v>6176</v>
      </c>
    </row>
    <row r="36" spans="15:22" x14ac:dyDescent="0.3">
      <c r="O36" s="37" t="str">
        <f>calculations!C112</f>
        <v>C0009</v>
      </c>
      <c r="P36" s="38">
        <f>calculations!D112</f>
        <v>1415</v>
      </c>
      <c r="Q36" s="38">
        <f>calculations!E112</f>
        <v>1271</v>
      </c>
      <c r="R36" s="38">
        <f>calculations!F112</f>
        <v>1214</v>
      </c>
      <c r="S36" s="38">
        <f>calculations!G112</f>
        <v>1135</v>
      </c>
      <c r="T36" s="38">
        <f>calculations!H112</f>
        <v>1566</v>
      </c>
      <c r="U36" s="39">
        <f>calculations!I112</f>
        <v>6601</v>
      </c>
    </row>
    <row r="37" spans="15:22" x14ac:dyDescent="0.3">
      <c r="O37" s="40" t="str">
        <f>calculations!C113</f>
        <v>C0014</v>
      </c>
      <c r="P37" s="41">
        <f>calculations!D113</f>
        <v>1362</v>
      </c>
      <c r="Q37" s="41">
        <f>calculations!E113</f>
        <v>1363</v>
      </c>
      <c r="R37" s="41">
        <f>calculations!F113</f>
        <v>1152</v>
      </c>
      <c r="S37" s="41">
        <f>calculations!G113</f>
        <v>777</v>
      </c>
      <c r="T37" s="41">
        <f>calculations!H113</f>
        <v>750</v>
      </c>
      <c r="U37" s="42">
        <f>calculations!I113</f>
        <v>5404</v>
      </c>
    </row>
    <row r="39" spans="15:22" ht="15.6" x14ac:dyDescent="0.3">
      <c r="O39" s="31"/>
      <c r="P39" s="31"/>
      <c r="Q39" s="31"/>
      <c r="R39" s="31"/>
      <c r="S39" s="31"/>
      <c r="T39" s="31"/>
      <c r="U39" s="31"/>
      <c r="V39" s="31"/>
    </row>
  </sheetData>
  <conditionalFormatting sqref="P21:T37">
    <cfRule type="dataBar" priority="2">
      <dataBar>
        <cfvo type="num" val="0"/>
        <cfvo type="formula" val="MAX($P$21:$T$37)*2"/>
        <color theme="1" tint="0.14999847407452621"/>
      </dataBar>
      <extLst>
        <ext xmlns:x14="http://schemas.microsoft.com/office/spreadsheetml/2009/9/main" uri="{B025F937-C7B1-47D3-B67F-A62EFF666E3E}">
          <x14:id>{1EA2C185-9DB7-45E4-AA1F-272CB50BB92E}</x14:id>
        </ext>
      </extLst>
    </cfRule>
  </conditionalFormatting>
  <pageMargins left="0.7" right="0.7" top="0.75" bottom="0.75" header="0.3" footer="0.3"/>
  <pageSetup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3" id="{27AE5668-2A90-44C4-BF84-C2F44F639A75}">
            <xm:f>P$19=calculations!$A$67</xm:f>
            <x14:dxf>
              <font>
                <color auto="1"/>
              </font>
              <fill>
                <patternFill>
                  <bgColor theme="5" tint="0.39994506668294322"/>
                </patternFill>
              </fill>
              <border>
                <left style="thin">
                  <color theme="1" tint="0.24994659260841701"/>
                </left>
                <right style="thin">
                  <color theme="1" tint="0.24994659260841701"/>
                </right>
                <vertical/>
                <horizontal/>
              </border>
            </x14:dxf>
          </x14:cfRule>
          <xm:sqref>P19:T37</xm:sqref>
        </x14:conditionalFormatting>
        <x14:conditionalFormatting xmlns:xm="http://schemas.microsoft.com/office/excel/2006/main">
          <x14:cfRule type="dataBar" id="{1EA2C185-9DB7-45E4-AA1F-272CB50BB92E}">
            <x14:dataBar minLength="0" maxLength="100" gradient="0">
              <x14:cfvo type="num">
                <xm:f>0</xm:f>
              </x14:cfvo>
              <x14:cfvo type="formula">
                <xm:f>MAX($P$21:$T$37)*2</xm:f>
              </x14:cfvo>
              <x14:negativeFillColor rgb="FFFF0000"/>
              <x14:axisColor rgb="FF000000"/>
            </x14:dataBar>
          </x14:cfRule>
          <xm:sqref>P21:T37</xm:sqref>
        </x14:conditionalFormatting>
      </x14:conditionalFormattings>
    </ex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abSelected="1" zoomScale="115" zoomScaleNormal="115" workbookViewId="0">
      <selection activeCell="V12" sqref="V12"/>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1002</v>
      </c>
    </row>
    <row r="2" spans="2:20" x14ac:dyDescent="0.3">
      <c r="R2" s="1"/>
    </row>
    <row r="3" spans="2:20" x14ac:dyDescent="0.3">
      <c r="B3" s="14" t="s">
        <v>25</v>
      </c>
      <c r="C3" s="14" t="s">
        <v>0</v>
      </c>
      <c r="D3" s="15" t="s">
        <v>1</v>
      </c>
      <c r="E3" s="16" t="s">
        <v>3</v>
      </c>
      <c r="F3" s="16" t="s">
        <v>4</v>
      </c>
      <c r="G3" s="14" t="s">
        <v>2</v>
      </c>
      <c r="H3" s="14" t="s">
        <v>994</v>
      </c>
      <c r="I3" t="s">
        <v>1035</v>
      </c>
      <c r="J3" t="s">
        <v>1036</v>
      </c>
      <c r="K3" t="s">
        <v>1037</v>
      </c>
      <c r="L3" t="s">
        <v>1038</v>
      </c>
      <c r="Q3" s="8" t="s">
        <v>0</v>
      </c>
      <c r="R3" s="9" t="s">
        <v>1093</v>
      </c>
      <c r="S3" s="9" t="s">
        <v>995</v>
      </c>
      <c r="T3" s="10" t="s">
        <v>996</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997</v>
      </c>
      <c r="S4" s="2">
        <v>41</v>
      </c>
      <c r="T4" s="7" t="s">
        <v>999</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997</v>
      </c>
      <c r="S5" s="2">
        <v>31</v>
      </c>
      <c r="T5" s="7" t="s">
        <v>1000</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997</v>
      </c>
      <c r="S6" s="2">
        <v>26</v>
      </c>
      <c r="T6" s="7" t="s">
        <v>1001</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997</v>
      </c>
      <c r="S7" s="2">
        <v>36</v>
      </c>
      <c r="T7" s="7" t="s">
        <v>1001</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997</v>
      </c>
      <c r="S8" s="2">
        <v>37</v>
      </c>
      <c r="T8" s="7" t="s">
        <v>999</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997</v>
      </c>
      <c r="S9" s="2">
        <v>23</v>
      </c>
      <c r="T9" s="7" t="s">
        <v>999</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998</v>
      </c>
      <c r="S10" s="2">
        <v>22</v>
      </c>
      <c r="T10" s="7" t="s">
        <v>1000</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998</v>
      </c>
      <c r="S11" s="2">
        <v>42</v>
      </c>
      <c r="T11" s="7" t="s">
        <v>1000</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998</v>
      </c>
      <c r="S12" s="2">
        <v>25</v>
      </c>
      <c r="T12" s="7" t="s">
        <v>999</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998</v>
      </c>
      <c r="S13" s="2">
        <v>30</v>
      </c>
      <c r="T13" s="7" t="s">
        <v>1000</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998</v>
      </c>
      <c r="S14" s="2">
        <v>30</v>
      </c>
      <c r="T14" s="7" t="s">
        <v>1001</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998</v>
      </c>
      <c r="S15" s="2">
        <v>28</v>
      </c>
      <c r="T15" s="7" t="s">
        <v>1001</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998</v>
      </c>
      <c r="S16" s="2">
        <v>37</v>
      </c>
      <c r="T16" s="7" t="s">
        <v>1000</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998</v>
      </c>
      <c r="S17" s="2">
        <v>38</v>
      </c>
      <c r="T17" s="7" t="s">
        <v>999</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998</v>
      </c>
      <c r="S18" s="12">
        <v>43</v>
      </c>
      <c r="T18" s="13" t="s">
        <v>1000</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1003</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1004</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1005</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1006</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1007</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1008</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1009</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1010</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1011</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1012</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1013</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1014</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1015</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1016</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1017</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1018</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1019</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1020</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1021</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1022</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1023</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1024</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1025</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1026</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1027</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1028</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1029</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1030</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1031</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1032</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1033</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1034</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E2:J8"/>
  <sheetViews>
    <sheetView zoomScale="74" zoomScaleNormal="74" workbookViewId="0">
      <selection activeCell="R11" sqref="R11"/>
    </sheetView>
  </sheetViews>
  <sheetFormatPr defaultRowHeight="14.4" x14ac:dyDescent="0.3"/>
  <cols>
    <col min="5" max="5" width="10.8984375" customWidth="1"/>
    <col min="6" max="6" width="15.796875" customWidth="1"/>
  </cols>
  <sheetData>
    <row r="2" spans="5:10" x14ac:dyDescent="0.3">
      <c r="E2" t="s">
        <v>1039</v>
      </c>
      <c r="F2" t="s">
        <v>1040</v>
      </c>
    </row>
    <row r="3" spans="5:10" ht="65.400000000000006" customHeight="1" x14ac:dyDescent="0.3">
      <c r="E3" t="s">
        <v>11</v>
      </c>
    </row>
    <row r="4" spans="5:10" ht="64.8" customHeight="1" x14ac:dyDescent="0.3">
      <c r="E4" t="s">
        <v>9</v>
      </c>
    </row>
    <row r="5" spans="5:10" ht="25.5" customHeight="1" x14ac:dyDescent="0.3">
      <c r="E5" t="s">
        <v>6</v>
      </c>
    </row>
    <row r="6" spans="5:10" ht="25.5" customHeight="1" x14ac:dyDescent="0.3">
      <c r="E6" t="s">
        <v>13</v>
      </c>
    </row>
    <row r="7" spans="5:10" ht="25.5" customHeight="1" x14ac:dyDescent="0.3">
      <c r="E7" t="s">
        <v>10</v>
      </c>
    </row>
    <row r="8" spans="5:10" x14ac:dyDescent="0.3">
      <c r="J8">
        <f>Assets!F3</f>
        <v>0</v>
      </c>
    </row>
  </sheetData>
  <conditionalFormatting sqref="F4:F7">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A561EBB-ABF6-4809-8C96-9D7ABFC6259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Sheet2</vt:lpstr>
      <vt:lpstr>calculations</vt:lpstr>
      <vt:lpstr>Call-center portfolio</vt:lpstr>
      <vt:lpstr>Data</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PALIMKAR SANJANA</cp:lastModifiedBy>
  <dcterms:created xsi:type="dcterms:W3CDTF">2021-03-14T20:21:32Z</dcterms:created>
  <dcterms:modified xsi:type="dcterms:W3CDTF">2026-01-31T16:34:07Z</dcterms:modified>
</cp:coreProperties>
</file>