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4b3c91bb0ac28154/Desktop/"/>
    </mc:Choice>
  </mc:AlternateContent>
  <xr:revisionPtr revIDLastSave="3" documentId="13_ncr:1_{C624F2B8-0C5F-4771-9DF5-F30BFA25D8FB}" xr6:coauthVersionLast="47" xr6:coauthVersionMax="47" xr10:uidLastSave="{B28CECC2-232C-42DC-8438-DB8F0CF059FE}"/>
  <bookViews>
    <workbookView xWindow="-110" yWindow="-110" windowWidth="19420" windowHeight="10300" activeTab="2" xr2:uid="{00000000-000D-0000-FFFF-FFFF00000000}"/>
  </bookViews>
  <sheets>
    <sheet name="Sheet3" sheetId="3" r:id="rId1"/>
    <sheet name="Raw Data" sheetId="1" r:id="rId2"/>
    <sheet name="Final Report" sheetId="2" r:id="rId3"/>
  </sheets>
  <calcPr calcId="191029"/>
  <pivotCaches>
    <pivotCache cacheId="206" r:id="rId4"/>
    <pivotCache cacheId="207" r:id="rId5"/>
    <pivotCache cacheId="208" r:id="rId6"/>
    <pivotCache cacheId="209" r:id="rId7"/>
    <pivotCache cacheId="210" r:id="rId8"/>
    <pivotCache cacheId="211" r:id="rId9"/>
    <pivotCache cacheId="21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9" i="1" l="1"/>
  <c r="L19" i="1"/>
  <c r="N18" i="1"/>
  <c r="L18" i="1"/>
  <c r="N17" i="1"/>
  <c r="L17" i="1"/>
  <c r="M17" i="1" s="1"/>
  <c r="O17" i="1" s="1"/>
  <c r="N16" i="1"/>
  <c r="L16" i="1"/>
  <c r="M16" i="1" s="1"/>
  <c r="N15" i="1"/>
  <c r="L15" i="1"/>
  <c r="M15" i="1" s="1"/>
  <c r="O15" i="1" s="1"/>
  <c r="N14" i="1"/>
  <c r="L14" i="1"/>
  <c r="N13" i="1"/>
  <c r="L13" i="1"/>
  <c r="N12" i="1"/>
  <c r="L12" i="1"/>
  <c r="N11" i="1"/>
  <c r="L11" i="1"/>
  <c r="N10" i="1"/>
  <c r="L10" i="1"/>
  <c r="M10" i="1" s="1"/>
  <c r="O10" i="1" s="1"/>
  <c r="N9" i="1"/>
  <c r="L9" i="1"/>
  <c r="M9" i="1" s="1"/>
  <c r="N8" i="1"/>
  <c r="L8" i="1"/>
  <c r="M8" i="1" s="1"/>
  <c r="N7" i="1"/>
  <c r="L7" i="1"/>
  <c r="N6" i="1"/>
  <c r="L6" i="1"/>
  <c r="N5" i="1"/>
  <c r="L5" i="1"/>
  <c r="M5" i="1" s="1"/>
  <c r="N4" i="1"/>
  <c r="L4" i="1"/>
  <c r="N3" i="1"/>
  <c r="M3" i="1"/>
  <c r="O3" i="1" s="1"/>
  <c r="L3" i="1"/>
  <c r="N2" i="1"/>
  <c r="L2" i="1"/>
  <c r="O5" i="1" l="1"/>
  <c r="M13" i="1"/>
  <c r="M18" i="1"/>
  <c r="M14" i="1"/>
  <c r="O14" i="1" s="1"/>
  <c r="O16" i="1"/>
  <c r="M7" i="1"/>
  <c r="O7" i="1" s="1"/>
  <c r="O9" i="1"/>
  <c r="M19" i="1"/>
  <c r="O19" i="1" s="1"/>
  <c r="M12" i="1"/>
  <c r="O12" i="1" s="1"/>
  <c r="M6" i="1"/>
  <c r="O6" i="1" s="1"/>
  <c r="O8" i="1"/>
  <c r="M11" i="1"/>
  <c r="O11" i="1" s="1"/>
  <c r="O13" i="1"/>
  <c r="M4" i="1"/>
  <c r="O4" i="1" s="1"/>
  <c r="O18" i="1"/>
  <c r="M2" i="1"/>
  <c r="O2" i="1" s="1"/>
</calcChain>
</file>

<file path=xl/sharedStrings.xml><?xml version="1.0" encoding="utf-8"?>
<sst xmlns="http://schemas.openxmlformats.org/spreadsheetml/2006/main" count="153" uniqueCount="56">
  <si>
    <t>Order ID</t>
  </si>
  <si>
    <t>Date</t>
  </si>
  <si>
    <t>Customer Name</t>
  </si>
  <si>
    <t>Region</t>
  </si>
  <si>
    <t>Product Category</t>
  </si>
  <si>
    <t>Product Name</t>
  </si>
  <si>
    <t>Sales Amount</t>
  </si>
  <si>
    <t>Quantity Sold</t>
  </si>
  <si>
    <t>Sales Rep</t>
  </si>
  <si>
    <t>Discount</t>
  </si>
  <si>
    <t>Payment Method</t>
  </si>
  <si>
    <t>Total Revenueby selling</t>
  </si>
  <si>
    <t>Total price after Discount</t>
  </si>
  <si>
    <t>Weekday</t>
  </si>
  <si>
    <t>Discount in rupees</t>
  </si>
  <si>
    <t>John Doe</t>
  </si>
  <si>
    <t>North</t>
  </si>
  <si>
    <t>Electronics</t>
  </si>
  <si>
    <t>Laptop</t>
  </si>
  <si>
    <t>Alice Brown</t>
  </si>
  <si>
    <t>Credit Card</t>
  </si>
  <si>
    <t>Jane Smith</t>
  </si>
  <si>
    <t>South</t>
  </si>
  <si>
    <t>Home Appliances</t>
  </si>
  <si>
    <t>Washing Machine</t>
  </si>
  <si>
    <t>Bob White</t>
  </si>
  <si>
    <t>Debit Card</t>
  </si>
  <si>
    <t>NULL</t>
  </si>
  <si>
    <t>East</t>
  </si>
  <si>
    <t>TV</t>
  </si>
  <si>
    <t>Not Avalaible</t>
  </si>
  <si>
    <t>Sam Wilson</t>
  </si>
  <si>
    <t>Furniture</t>
  </si>
  <si>
    <t>Sofa</t>
  </si>
  <si>
    <t>Cash</t>
  </si>
  <si>
    <t>Mia Clark</t>
  </si>
  <si>
    <t>West</t>
  </si>
  <si>
    <t>PayPal</t>
  </si>
  <si>
    <t>Refrigerator</t>
  </si>
  <si>
    <t>Emily Davis</t>
  </si>
  <si>
    <t>Chair</t>
  </si>
  <si>
    <t>Not Avalaiable</t>
  </si>
  <si>
    <t>Phone</t>
  </si>
  <si>
    <t>Microwave</t>
  </si>
  <si>
    <t>Sum of Total Revenueby selling</t>
  </si>
  <si>
    <t>Sum of Total price after Discount</t>
  </si>
  <si>
    <t>Average of Total Revenueby selling</t>
  </si>
  <si>
    <t>Row Labels</t>
  </si>
  <si>
    <t>Grand Total</t>
  </si>
  <si>
    <t>Sum of Discount in rupees</t>
  </si>
  <si>
    <t>Column Labels</t>
  </si>
  <si>
    <t xml:space="preserve"> </t>
  </si>
  <si>
    <t>Average Revenue By Selling</t>
  </si>
  <si>
    <t xml:space="preserve">  Total Revenue By Selling</t>
  </si>
  <si>
    <t xml:space="preserve"> Total Price After Discount</t>
  </si>
  <si>
    <t>Discount In Rupess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</si>
</sst>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4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  <xf numFmtId="14" fontId="1" fillId="0" borderId="0" xfId="0" applyNumberFormat="1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17"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7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[Excel Project.xlsx]Sheet3!PivotTable4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By Payment Type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shade val="58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>
              <a:shade val="8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>
              <a:tint val="8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>
              <a:tint val="58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0DB-451F-A7E6-2F28C0966D44}"/>
              </c:ext>
            </c:extLst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0DB-451F-A7E6-2F28C0966D44}"/>
              </c:ext>
            </c:extLst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0DB-451F-A7E6-2F28C0966D44}"/>
              </c:ext>
            </c:extLst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0DB-451F-A7E6-2F28C0966D4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Sheet3!$A$18:$A$22</c:f>
              <c:strCache>
                <c:ptCount val="4"/>
                <c:pt idx="0">
                  <c:v>Cash</c:v>
                </c:pt>
                <c:pt idx="1">
                  <c:v>Credit Card</c:v>
                </c:pt>
                <c:pt idx="2">
                  <c:v>Debit Card</c:v>
                </c:pt>
                <c:pt idx="3">
                  <c:v>PayPal</c:v>
                </c:pt>
              </c:strCache>
            </c:strRef>
          </c:cat>
          <c:val>
            <c:numRef>
              <c:f>Sheet3!$B$18:$B$22</c:f>
              <c:numCache>
                <c:formatCode>General</c:formatCode>
                <c:ptCount val="4"/>
                <c:pt idx="0">
                  <c:v>2050</c:v>
                </c:pt>
                <c:pt idx="1">
                  <c:v>4500</c:v>
                </c:pt>
                <c:pt idx="2">
                  <c:v>3050</c:v>
                </c:pt>
                <c:pt idx="3">
                  <c:v>2850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C-4EAD-8393-4A7A904E399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[Excel Project.xlsx]Sheet3!PivotTable5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By Selling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shade val="58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"/>
        <c:spPr>
          <a:solidFill>
            <a:schemeClr val="accent1">
              <a:shade val="8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>
              <a:tint val="8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>
              <a:tint val="58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Sheet3!$B$31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39E-40CF-A266-23EFF6B74F60}"/>
              </c:ext>
            </c:extLst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39E-40CF-A266-23EFF6B74F60}"/>
              </c:ext>
            </c:extLst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39E-40CF-A266-23EFF6B74F60}"/>
              </c:ext>
            </c:extLst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39E-40CF-A266-23EFF6B74F6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Sheet3!$A$32:$A$36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Sheet3!$B$32:$B$36</c:f>
              <c:numCache>
                <c:formatCode>General</c:formatCode>
                <c:ptCount val="4"/>
                <c:pt idx="0">
                  <c:v>3050</c:v>
                </c:pt>
                <c:pt idx="1">
                  <c:v>3600</c:v>
                </c:pt>
                <c:pt idx="2">
                  <c:v>3850</c:v>
                </c:pt>
                <c:pt idx="3">
                  <c:v>1950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7-4A49-AD6A-07503EC5356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[Excel Project.xlsx]Sheet3!PivotTable7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Sheet3!$B$52:$B$53</c:f>
              <c:strCache>
                <c:ptCount val="1"/>
                <c:pt idx="0">
                  <c:v>Alice Brown</c:v>
                </c:pt>
              </c:strCache>
            </c:strRef>
          </c:tx>
          <c:spPr>
            <a:solidFill>
              <a:schemeClr val="accent1">
                <a:shade val="58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Sheet3!$B$54</c:f>
              <c:numCache>
                <c:formatCode>General</c:formatCode>
                <c:ptCount val="1"/>
                <c:pt idx="0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4-41AF-8229-3161F452DCD6}"/>
            </c:ext>
          </c:extLst>
        </c:ser>
        <c:ser>
          <c:idx val="1"/>
          <c:order val="1"/>
          <c:tx>
            <c:strRef>
              <c:f>Sheet3!$C$52:$C$53</c:f>
              <c:strCache>
                <c:ptCount val="1"/>
                <c:pt idx="0">
                  <c:v>Bob White</c:v>
                </c:pt>
              </c:strCache>
            </c:strRef>
          </c:tx>
          <c:spPr>
            <a:solidFill>
              <a:schemeClr val="accent1">
                <a:shade val="8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Sheet3!$C$54</c:f>
              <c:numCache>
                <c:formatCode>General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19-49F6-8E90-8EA2CE5C6BD7}"/>
            </c:ext>
          </c:extLst>
        </c:ser>
        <c:ser>
          <c:idx val="2"/>
          <c:order val="2"/>
          <c:tx>
            <c:strRef>
              <c:f>Sheet3!$D$52:$D$53</c:f>
              <c:strCache>
                <c:ptCount val="1"/>
                <c:pt idx="0">
                  <c:v>Not Avalaible</c:v>
                </c:pt>
              </c:strCache>
            </c:strRef>
          </c:tx>
          <c:spPr>
            <a:solidFill>
              <a:schemeClr val="accent1">
                <a:tint val="8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Sheet3!$D$54</c:f>
              <c:numCache>
                <c:formatCode>General</c:formatCode>
                <c:ptCount val="1"/>
                <c:pt idx="0">
                  <c:v>2850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F19-49F6-8E90-8EA2CE5C6BD7}"/>
            </c:ext>
          </c:extLst>
        </c:ser>
        <c:ser>
          <c:idx val="3"/>
          <c:order val="3"/>
          <c:tx>
            <c:strRef>
              <c:f>Sheet3!$E$52:$E$53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1">
                <a:tint val="58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Sheet3!$E$54</c:f>
              <c:numCache>
                <c:formatCode>General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F19-49F6-8E90-8EA2CE5C6BD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30247456"/>
        <c:axId val="1630249376"/>
      </c:barChart>
      <c:catAx>
        <c:axId val="163024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249376"/>
        <c:crosses val="autoZero"/>
        <c:auto val="1"/>
        <c:lblAlgn val="ctr"/>
        <c:lblOffset val="100"/>
        <c:noMultiLvlLbl val="0"/>
      </c:catAx>
      <c:valAx>
        <c:axId val="1630249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24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[Excel Project.xlsx]Sheet3!PivotTable4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By Payment Type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shade val="58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>
              <a:shade val="8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>
              <a:tint val="8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>
              <a:tint val="58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shade val="58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>
              <a:shade val="8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>
              <a:tint val="8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>
              <a:tint val="58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>
              <a:shade val="58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>
              <a:shade val="8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2.2408963585434177E-2"/>
              <c:y val="2.8205128205128105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  <c15:layout>
                <c:manualLayout>
                  <c:w val="0.23234963276649243"/>
                  <c:h val="0.21026610135271551"/>
                </c:manualLayout>
              </c15:layout>
            </c:ext>
          </c:extLst>
        </c:dLbl>
      </c:pivotFmt>
      <c:pivotFmt>
        <c:idx val="13"/>
        <c:spPr>
          <a:solidFill>
            <a:schemeClr val="accent1">
              <a:tint val="8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>
              <a:tint val="58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28A-4A87-B538-0BF33E1A6E9F}"/>
              </c:ext>
            </c:extLst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28A-4A87-B538-0BF33E1A6E9F}"/>
              </c:ext>
            </c:extLst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28A-4A87-B538-0BF33E1A6E9F}"/>
              </c:ext>
            </c:extLst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28A-4A87-B538-0BF33E1A6E9F}"/>
              </c:ext>
            </c:extLst>
          </c:dPt>
          <c:dLbls>
            <c:dLbl>
              <c:idx val="1"/>
              <c:layout>
                <c:manualLayout>
                  <c:x val="2.2408963585434177E-2"/>
                  <c:y val="2.8205128205128105E-2"/>
                </c:manualLayout>
              </c:layout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>
                    <c:manualLayout>
                      <c:w val="0.23234963276649243"/>
                      <c:h val="0.2102661013527155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28A-4A87-B538-0BF33E1A6E9F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Sheet3!$A$18:$A$22</c:f>
              <c:strCache>
                <c:ptCount val="4"/>
                <c:pt idx="0">
                  <c:v>Cash</c:v>
                </c:pt>
                <c:pt idx="1">
                  <c:v>Credit Card</c:v>
                </c:pt>
                <c:pt idx="2">
                  <c:v>Debit Card</c:v>
                </c:pt>
                <c:pt idx="3">
                  <c:v>PayPal</c:v>
                </c:pt>
              </c:strCache>
            </c:strRef>
          </c:cat>
          <c:val>
            <c:numRef>
              <c:f>Sheet3!$B$18:$B$22</c:f>
              <c:numCache>
                <c:formatCode>General</c:formatCode>
                <c:ptCount val="4"/>
                <c:pt idx="0">
                  <c:v>2050</c:v>
                </c:pt>
                <c:pt idx="1">
                  <c:v>4500</c:v>
                </c:pt>
                <c:pt idx="2">
                  <c:v>3050</c:v>
                </c:pt>
                <c:pt idx="3">
                  <c:v>2850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8A-4A87-B538-0BF33E1A6E9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66666666666663"/>
          <c:y val="0.42999878861296187"/>
          <c:w val="0.29971988795518206"/>
          <c:h val="0.338615384615384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[Excel Project.xlsx]Sheet3!PivotTable5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By Selling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shade val="58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"/>
        <c:spPr>
          <a:solidFill>
            <a:schemeClr val="accent1">
              <a:shade val="8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>
              <a:tint val="8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>
              <a:tint val="58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shade val="58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1">
              <a:shade val="8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"/>
        <c:spPr>
          <a:solidFill>
            <a:schemeClr val="accent1">
              <a:tint val="8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"/>
        <c:spPr>
          <a:solidFill>
            <a:schemeClr val="accent1">
              <a:tint val="58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shade val="58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2"/>
        <c:spPr>
          <a:solidFill>
            <a:schemeClr val="accent1">
              <a:shade val="8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3"/>
        <c:spPr>
          <a:solidFill>
            <a:schemeClr val="accent1">
              <a:tint val="8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4"/>
        <c:spPr>
          <a:solidFill>
            <a:schemeClr val="accent1">
              <a:tint val="58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Sheet3!$B$31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D25-49B6-92F8-7C9AFFADFC77}"/>
              </c:ext>
            </c:extLst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D25-49B6-92F8-7C9AFFADFC77}"/>
              </c:ext>
            </c:extLst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D25-49B6-92F8-7C9AFFADFC77}"/>
              </c:ext>
            </c:extLst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D25-49B6-92F8-7C9AFFADFC77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Sheet3!$A$32:$A$36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Sheet3!$B$32:$B$36</c:f>
              <c:numCache>
                <c:formatCode>General</c:formatCode>
                <c:ptCount val="4"/>
                <c:pt idx="0">
                  <c:v>3050</c:v>
                </c:pt>
                <c:pt idx="1">
                  <c:v>3600</c:v>
                </c:pt>
                <c:pt idx="2">
                  <c:v>3850</c:v>
                </c:pt>
                <c:pt idx="3">
                  <c:v>1950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25-49B6-92F8-7C9AFFADFC7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[Excel Project.xlsx]Sheet3!PivotTable7</c:name>
    <c:fmtId val="5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Sheet3!$B$52:$B$53</c:f>
              <c:strCache>
                <c:ptCount val="1"/>
                <c:pt idx="0">
                  <c:v>Alice Brown</c:v>
                </c:pt>
              </c:strCache>
            </c:strRef>
          </c:tx>
          <c:spPr>
            <a:solidFill>
              <a:schemeClr val="accent1">
                <a:shade val="58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Sheet3!$B$54</c:f>
              <c:numCache>
                <c:formatCode>General</c:formatCode>
                <c:ptCount val="1"/>
                <c:pt idx="0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2-47C0-AFA7-6BF3C5D1EBE2}"/>
            </c:ext>
          </c:extLst>
        </c:ser>
        <c:ser>
          <c:idx val="1"/>
          <c:order val="1"/>
          <c:tx>
            <c:strRef>
              <c:f>Sheet3!$C$52:$C$53</c:f>
              <c:strCache>
                <c:ptCount val="1"/>
                <c:pt idx="0">
                  <c:v>Bob White</c:v>
                </c:pt>
              </c:strCache>
            </c:strRef>
          </c:tx>
          <c:spPr>
            <a:solidFill>
              <a:schemeClr val="accent1">
                <a:shade val="8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Sheet3!$C$54</c:f>
              <c:numCache>
                <c:formatCode>General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D42-47C0-AFA7-6BF3C5D1EBE2}"/>
            </c:ext>
          </c:extLst>
        </c:ser>
        <c:ser>
          <c:idx val="2"/>
          <c:order val="2"/>
          <c:tx>
            <c:strRef>
              <c:f>Sheet3!$D$52:$D$53</c:f>
              <c:strCache>
                <c:ptCount val="1"/>
                <c:pt idx="0">
                  <c:v>Not Avalaible</c:v>
                </c:pt>
              </c:strCache>
            </c:strRef>
          </c:tx>
          <c:spPr>
            <a:solidFill>
              <a:schemeClr val="accent1">
                <a:tint val="8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Sheet3!$D$54</c:f>
              <c:numCache>
                <c:formatCode>General</c:formatCode>
                <c:ptCount val="1"/>
                <c:pt idx="0">
                  <c:v>2850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D42-47C0-AFA7-6BF3C5D1EBE2}"/>
            </c:ext>
          </c:extLst>
        </c:ser>
        <c:ser>
          <c:idx val="3"/>
          <c:order val="3"/>
          <c:tx>
            <c:strRef>
              <c:f>Sheet3!$E$52:$E$53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1">
                <a:tint val="58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Sheet3!$E$54</c:f>
              <c:numCache>
                <c:formatCode>General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D42-47C0-AFA7-6BF3C5D1EBE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30247456"/>
        <c:axId val="1630249376"/>
      </c:barChart>
      <c:catAx>
        <c:axId val="163024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249376"/>
        <c:crosses val="autoZero"/>
        <c:auto val="1"/>
        <c:lblAlgn val="ctr"/>
        <c:lblOffset val="100"/>
        <c:noMultiLvlLbl val="0"/>
      </c:catAx>
      <c:valAx>
        <c:axId val="1630249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24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12</xdr:row>
      <xdr:rowOff>101600</xdr:rowOff>
    </xdr:from>
    <xdr:to>
      <xdr:col>8</xdr:col>
      <xdr:colOff>546100</xdr:colOff>
      <xdr:row>25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D2A1B-2D79-44C0-66BA-E8E462305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488950</xdr:colOff>
      <xdr:row>28</xdr:row>
      <xdr:rowOff>82550</xdr:rowOff>
    </xdr:from>
    <xdr:to>
      <xdr:col>8</xdr:col>
      <xdr:colOff>546100</xdr:colOff>
      <xdr:row>40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2B85CD-0C29-1A08-8ABA-1D16F7253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190500</xdr:colOff>
      <xdr:row>47</xdr:row>
      <xdr:rowOff>82550</xdr:rowOff>
    </xdr:from>
    <xdr:to>
      <xdr:col>12</xdr:col>
      <xdr:colOff>63500</xdr:colOff>
      <xdr:row>63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81B51B-DFAC-290E-B8A4-9B537C105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6350</xdr:colOff>
      <xdr:row>0</xdr:row>
      <xdr:rowOff>0</xdr:rowOff>
    </xdr:from>
    <xdr:ext cx="6673850" cy="3746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4772E6-122D-2AAC-200C-BD76AF398BDB}"/>
            </a:ext>
          </a:extLst>
        </xdr:cNvPr>
        <xdr:cNvSpPr txBox="1"/>
      </xdr:nvSpPr>
      <xdr:spPr>
        <a:xfrm>
          <a:off x="6350" y="0"/>
          <a:ext cx="6673850" cy="374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IN" sz="1800" b="1">
              <a:solidFill>
                <a:schemeClr val="accent5">
                  <a:lumMod val="75000"/>
                </a:schemeClr>
              </a:solidFill>
              <a:latin typeface="Bahnschrift SemiBold" panose="020B0502040204020203" pitchFamily="34" charset="0"/>
            </a:rPr>
            <a:t>Electronic- Sales Overview</a:t>
          </a:r>
        </a:p>
      </xdr:txBody>
    </xdr:sp>
    <xdr:clientData/>
  </xdr:oneCellAnchor>
  <xdr:twoCellAnchor>
    <xdr:from>
      <xdr:col>0</xdr:col>
      <xdr:colOff>127000</xdr:colOff>
      <xdr:row>5</xdr:row>
      <xdr:rowOff>12700</xdr:rowOff>
    </xdr:from>
    <xdr:to>
      <xdr:col>2</xdr:col>
      <xdr:colOff>196850</xdr:colOff>
      <xdr:row>17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456260-C1EF-40E8-B6D3-D3874B1BE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</xdr:row>
      <xdr:rowOff>12700</xdr:rowOff>
    </xdr:from>
    <xdr:to>
      <xdr:col>4</xdr:col>
      <xdr:colOff>12700</xdr:colOff>
      <xdr:row>17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A05D1A-0AB5-4889-866F-5DAEF9C6D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17</xdr:row>
      <xdr:rowOff>120650</xdr:rowOff>
    </xdr:from>
    <xdr:to>
      <xdr:col>4</xdr:col>
      <xdr:colOff>0</xdr:colOff>
      <xdr:row>26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041DF0-C2C3-467C-95C1-B2C6AD01D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19.570181481482" createdVersion="8" refreshedVersion="8" minRefreshableVersion="3" recordCount="18" xr:uid="{E2ABA2EB-26FD-431C-8A1C-1F10E156AC8D}">
  <cacheSource type="worksheet">
    <worksheetSource name="Table1"/>
  </cacheSource>
  <cacheFields count="15">
    <cacheField name="Order ID" numFmtId="0">
      <sharedItems containsSemiMixedTypes="0" containsString="0" containsNumber="1" containsInteger="1" minValue="1001" maxValue="1019"/>
    </cacheField>
    <cacheField name="Date" numFmtId="14">
      <sharedItems containsSemiMixedTypes="0" containsNonDate="0" containsDate="1" containsString="0" minDate="2024-01-01T00:00:00" maxDate="2024-01-16T00:00:00"/>
    </cacheField>
    <cacheField name="Customer Name" numFmtId="0">
      <sharedItems/>
    </cacheField>
    <cacheField name="Region" numFmtId="0">
      <sharedItems/>
    </cacheField>
    <cacheField name="Product Category" numFmtId="0">
      <sharedItems/>
    </cacheField>
    <cacheField name="Product Name" numFmtId="0">
      <sharedItems/>
    </cacheField>
    <cacheField name="Sales Amount" numFmtId="0">
      <sharedItems containsSemiMixedTypes="0" containsString="0" containsNumber="1" containsInteger="1" minValue="0" maxValue="800"/>
    </cacheField>
    <cacheField name="Quantity Sold" numFmtId="0">
      <sharedItems containsSemiMixedTypes="0" containsString="0" containsNumber="1" containsInteger="1" minValue="0" maxValue="3"/>
    </cacheField>
    <cacheField name="Sales Rep" numFmtId="0">
      <sharedItems/>
    </cacheField>
    <cacheField name="Discount" numFmtId="0">
      <sharedItems containsSemiMixedTypes="0" containsString="0" containsNumber="1" minValue="0" maxValue="0.2"/>
    </cacheField>
    <cacheField name="Payment Method" numFmtId="0">
      <sharedItems/>
    </cacheField>
    <cacheField name="Total Revenueby selling" numFmtId="0">
      <sharedItems containsSemiMixedTypes="0" containsString="0" containsNumber="1" containsInteger="1" minValue="0" maxValue="1600"/>
    </cacheField>
    <cacheField name="Total price after Discount" numFmtId="0">
      <sharedItems containsSemiMixedTypes="0" containsString="0" containsNumber="1" minValue="0" maxValue="1440"/>
    </cacheField>
    <cacheField name="Weekday" numFmtId="0">
      <sharedItems/>
    </cacheField>
    <cacheField name="Discount in rupees" numFmtId="0">
      <sharedItems containsSemiMixedTypes="0" containsString="0" containsNumber="1" minValue="0" maxValue="1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19.57598159722" createdVersion="8" refreshedVersion="8" minRefreshableVersion="3" recordCount="18" xr:uid="{C6830EE7-38DA-4C89-AEE0-C53241C21038}">
  <cacheSource type="worksheet">
    <worksheetSource ref="A1:O19" sheet="Raw Data"/>
  </cacheSource>
  <cacheFields count="15">
    <cacheField name="Order ID" numFmtId="0">
      <sharedItems containsSemiMixedTypes="0" containsString="0" containsNumber="1" containsInteger="1" minValue="1001" maxValue="1019"/>
    </cacheField>
    <cacheField name="Date" numFmtId="14">
      <sharedItems containsSemiMixedTypes="0" containsNonDate="0" containsDate="1" containsString="0" minDate="2024-01-01T00:00:00" maxDate="2024-01-16T00:00:00"/>
    </cacheField>
    <cacheField name="Customer Name" numFmtId="0">
      <sharedItems/>
    </cacheField>
    <cacheField name="Region" numFmtId="0">
      <sharedItems/>
    </cacheField>
    <cacheField name="Product Category" numFmtId="0">
      <sharedItems/>
    </cacheField>
    <cacheField name="Product Name" numFmtId="0">
      <sharedItems/>
    </cacheField>
    <cacheField name="Sales Amount" numFmtId="0">
      <sharedItems containsSemiMixedTypes="0" containsString="0" containsNumber="1" containsInteger="1" minValue="0" maxValue="800"/>
    </cacheField>
    <cacheField name="Quantity Sold" numFmtId="0">
      <sharedItems containsSemiMixedTypes="0" containsString="0" containsNumber="1" containsInteger="1" minValue="0" maxValue="3"/>
    </cacheField>
    <cacheField name="Sales Rep" numFmtId="0">
      <sharedItems/>
    </cacheField>
    <cacheField name="Discount" numFmtId="0">
      <sharedItems containsSemiMixedTypes="0" containsString="0" containsNumber="1" minValue="0" maxValue="0.2"/>
    </cacheField>
    <cacheField name="Payment Method" numFmtId="0">
      <sharedItems/>
    </cacheField>
    <cacheField name="Total Revenueby selling" numFmtId="0">
      <sharedItems containsSemiMixedTypes="0" containsString="0" containsNumber="1" containsInteger="1" minValue="0" maxValue="1600"/>
    </cacheField>
    <cacheField name="Total price after Discount" numFmtId="0">
      <sharedItems containsSemiMixedTypes="0" containsString="0" containsNumber="1" minValue="0" maxValue="1440"/>
    </cacheField>
    <cacheField name="Weekday" numFmtId="0">
      <sharedItems/>
    </cacheField>
    <cacheField name="Discount in rupees" numFmtId="0">
      <sharedItems containsSemiMixedTypes="0" containsString="0" containsNumber="1" minValue="0" maxValue="1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19.577592476853" createdVersion="8" refreshedVersion="8" minRefreshableVersion="3" recordCount="18" xr:uid="{153BACA1-9A72-4D8B-8442-16EECE1DAD0A}">
  <cacheSource type="worksheet">
    <worksheetSource ref="D1:O19" sheet="Raw Data"/>
  </cacheSource>
  <cacheFields count="12">
    <cacheField name="Region" numFmtId="0">
      <sharedItems/>
    </cacheField>
    <cacheField name="Product Category" numFmtId="0">
      <sharedItems/>
    </cacheField>
    <cacheField name="Product Name" numFmtId="0">
      <sharedItems/>
    </cacheField>
    <cacheField name="Sales Amount" numFmtId="0">
      <sharedItems containsSemiMixedTypes="0" containsString="0" containsNumber="1" containsInteger="1" minValue="0" maxValue="800"/>
    </cacheField>
    <cacheField name="Quantity Sold" numFmtId="0">
      <sharedItems containsSemiMixedTypes="0" containsString="0" containsNumber="1" containsInteger="1" minValue="0" maxValue="3"/>
    </cacheField>
    <cacheField name="Sales Rep" numFmtId="0">
      <sharedItems/>
    </cacheField>
    <cacheField name="Discount" numFmtId="0">
      <sharedItems containsSemiMixedTypes="0" containsString="0" containsNumber="1" minValue="0" maxValue="0.2"/>
    </cacheField>
    <cacheField name="Payment Method" numFmtId="0">
      <sharedItems/>
    </cacheField>
    <cacheField name="Total Revenueby selling" numFmtId="0">
      <sharedItems containsSemiMixedTypes="0" containsString="0" containsNumber="1" containsInteger="1" minValue="0" maxValue="1600"/>
    </cacheField>
    <cacheField name="Total price after Discount" numFmtId="0">
      <sharedItems containsSemiMixedTypes="0" containsString="0" containsNumber="1" minValue="0" maxValue="1440"/>
    </cacheField>
    <cacheField name="Weekday" numFmtId="0">
      <sharedItems/>
    </cacheField>
    <cacheField name="Discount in rupees" numFmtId="0">
      <sharedItems containsSemiMixedTypes="0" containsString="0" containsNumber="1" minValue="0" maxValue="1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19.579799074076" createdVersion="8" refreshedVersion="8" minRefreshableVersion="3" recordCount="18" xr:uid="{72E72130-BF12-4EED-99CB-1BC9A7001911}">
  <cacheSource type="worksheet">
    <worksheetSource ref="D1:O19" sheet="Raw Data"/>
  </cacheSource>
  <cacheFields count="12">
    <cacheField name="Region" numFmtId="0">
      <sharedItems/>
    </cacheField>
    <cacheField name="Product Category" numFmtId="0">
      <sharedItems/>
    </cacheField>
    <cacheField name="Product Name" numFmtId="0">
      <sharedItems/>
    </cacheField>
    <cacheField name="Sales Amount" numFmtId="0">
      <sharedItems containsSemiMixedTypes="0" containsString="0" containsNumber="1" containsInteger="1" minValue="0" maxValue="800"/>
    </cacheField>
    <cacheField name="Quantity Sold" numFmtId="0">
      <sharedItems containsSemiMixedTypes="0" containsString="0" containsNumber="1" containsInteger="1" minValue="0" maxValue="3"/>
    </cacheField>
    <cacheField name="Sales Rep" numFmtId="0">
      <sharedItems/>
    </cacheField>
    <cacheField name="Discount" numFmtId="0">
      <sharedItems containsSemiMixedTypes="0" containsString="0" containsNumber="1" minValue="0" maxValue="0.2"/>
    </cacheField>
    <cacheField name="Payment Method" numFmtId="0">
      <sharedItems count="4">
        <s v="Credit Card"/>
        <s v="Debit Card"/>
        <s v="Cash"/>
        <s v="PayPal"/>
      </sharedItems>
    </cacheField>
    <cacheField name="Total Revenueby selling" numFmtId="0">
      <sharedItems containsSemiMixedTypes="0" containsString="0" containsNumber="1" containsInteger="1" minValue="0" maxValue="1600"/>
    </cacheField>
    <cacheField name="Total price after Discount" numFmtId="0">
      <sharedItems containsSemiMixedTypes="0" containsString="0" containsNumber="1" minValue="0" maxValue="1440"/>
    </cacheField>
    <cacheField name="Weekday" numFmtId="0">
      <sharedItems/>
    </cacheField>
    <cacheField name="Discount in rupees" numFmtId="0">
      <sharedItems containsSemiMixedTypes="0" containsString="0" containsNumber="1" minValue="0" maxValue="1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19.658751504627" createdVersion="8" refreshedVersion="8" minRefreshableVersion="3" recordCount="18" xr:uid="{23BF3DDE-E327-471A-880F-05D2ABA5D531}">
  <cacheSource type="worksheet">
    <worksheetSource ref="D1:O19" sheet="Raw Data"/>
  </cacheSource>
  <cacheFields count="12">
    <cacheField name="Region" numFmtId="0">
      <sharedItems count="4">
        <s v="North"/>
        <s v="South"/>
        <s v="East"/>
        <s v="West"/>
      </sharedItems>
    </cacheField>
    <cacheField name="Product Category" numFmtId="0">
      <sharedItems/>
    </cacheField>
    <cacheField name="Product Name" numFmtId="0">
      <sharedItems/>
    </cacheField>
    <cacheField name="Sales Amount" numFmtId="0">
      <sharedItems containsSemiMixedTypes="0" containsString="0" containsNumber="1" containsInteger="1" minValue="0" maxValue="800"/>
    </cacheField>
    <cacheField name="Quantity Sold" numFmtId="0">
      <sharedItems containsSemiMixedTypes="0" containsString="0" containsNumber="1" containsInteger="1" minValue="0" maxValue="3"/>
    </cacheField>
    <cacheField name="Sales Rep" numFmtId="0">
      <sharedItems/>
    </cacheField>
    <cacheField name="Discount" numFmtId="0">
      <sharedItems containsSemiMixedTypes="0" containsString="0" containsNumber="1" minValue="0" maxValue="0.2"/>
    </cacheField>
    <cacheField name="Payment Method" numFmtId="0">
      <sharedItems/>
    </cacheField>
    <cacheField name="Total Revenueby selling" numFmtId="0">
      <sharedItems containsSemiMixedTypes="0" containsString="0" containsNumber="1" containsInteger="1" minValue="0" maxValue="1600"/>
    </cacheField>
    <cacheField name="Total price after Discount" numFmtId="0">
      <sharedItems containsSemiMixedTypes="0" containsString="0" containsNumber="1" minValue="0" maxValue="1440"/>
    </cacheField>
    <cacheField name="Weekday" numFmtId="0">
      <sharedItems/>
    </cacheField>
    <cacheField name="Discount in rupees" numFmtId="0">
      <sharedItems containsSemiMixedTypes="0" containsString="0" containsNumber="1" minValue="0" maxValue="1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19.66490196759" createdVersion="8" refreshedVersion="8" minRefreshableVersion="3" recordCount="18" xr:uid="{723CD6F9-9D30-4DD4-8923-20256EE7C6A4}">
  <cacheSource type="worksheet">
    <worksheetSource ref="D1:O19" sheet="Raw Data"/>
  </cacheSource>
  <cacheFields count="12">
    <cacheField name="Region" numFmtId="0">
      <sharedItems/>
    </cacheField>
    <cacheField name="Product Category" numFmtId="0">
      <sharedItems/>
    </cacheField>
    <cacheField name="Product Name" numFmtId="0">
      <sharedItems/>
    </cacheField>
    <cacheField name="Sales Amount" numFmtId="0">
      <sharedItems containsSemiMixedTypes="0" containsString="0" containsNumber="1" containsInteger="1" minValue="0" maxValue="800"/>
    </cacheField>
    <cacheField name="Quantity Sold" numFmtId="0">
      <sharedItems containsSemiMixedTypes="0" containsString="0" containsNumber="1" containsInteger="1" minValue="0" maxValue="3"/>
    </cacheField>
    <cacheField name="Sales Rep" numFmtId="0">
      <sharedItems/>
    </cacheField>
    <cacheField name="Discount" numFmtId="0">
      <sharedItems containsSemiMixedTypes="0" containsString="0" containsNumber="1" minValue="0" maxValue="0.2"/>
    </cacheField>
    <cacheField name="Payment Method" numFmtId="0">
      <sharedItems/>
    </cacheField>
    <cacheField name="Total Revenueby selling" numFmtId="0">
      <sharedItems containsSemiMixedTypes="0" containsString="0" containsNumber="1" containsInteger="1" minValue="0" maxValue="1600"/>
    </cacheField>
    <cacheField name="Total price after Discount" numFmtId="0">
      <sharedItems containsSemiMixedTypes="0" containsString="0" containsNumber="1" minValue="0" maxValue="1440"/>
    </cacheField>
    <cacheField name="Weekday" numFmtId="0">
      <sharedItems/>
    </cacheField>
    <cacheField name="Discount in rupees" numFmtId="0">
      <sharedItems containsSemiMixedTypes="0" containsString="0" containsNumber="1" minValue="0" maxValue="1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19.666218865743" createdVersion="8" refreshedVersion="8" minRefreshableVersion="3" recordCount="18" xr:uid="{C6F9044A-E025-484F-9E38-812057F2DC9C}">
  <cacheSource type="worksheet">
    <worksheetSource ref="D1:O19" sheet="Raw Data"/>
  </cacheSource>
  <cacheFields count="12">
    <cacheField name="Region" numFmtId="0">
      <sharedItems/>
    </cacheField>
    <cacheField name="Product Category" numFmtId="0">
      <sharedItems count="4">
        <s v="Electronics"/>
        <s v="Home Appliances"/>
        <s v="Furniture"/>
        <s v="Not Avalaible"/>
      </sharedItems>
    </cacheField>
    <cacheField name="Product Name" numFmtId="0">
      <sharedItems/>
    </cacheField>
    <cacheField name="Sales Amount" numFmtId="0">
      <sharedItems containsSemiMixedTypes="0" containsString="0" containsNumber="1" containsInteger="1" minValue="0" maxValue="800"/>
    </cacheField>
    <cacheField name="Quantity Sold" numFmtId="0">
      <sharedItems containsSemiMixedTypes="0" containsString="0" containsNumber="1" containsInteger="1" minValue="0" maxValue="3"/>
    </cacheField>
    <cacheField name="Sales Rep" numFmtId="0">
      <sharedItems count="4">
        <s v="Alice Brown"/>
        <s v="Bob White"/>
        <s v="Not Avalaible"/>
        <s v="NULL"/>
      </sharedItems>
    </cacheField>
    <cacheField name="Discount" numFmtId="0">
      <sharedItems containsSemiMixedTypes="0" containsString="0" containsNumber="1" minValue="0" maxValue="0.2"/>
    </cacheField>
    <cacheField name="Payment Method" numFmtId="0">
      <sharedItems/>
    </cacheField>
    <cacheField name="Total Revenueby selling" numFmtId="0">
      <sharedItems containsSemiMixedTypes="0" containsString="0" containsNumber="1" containsInteger="1" minValue="0" maxValue="1600" count="10">
        <n v="1600"/>
        <n v="500"/>
        <n v="450"/>
        <n v="350"/>
        <n v="800"/>
        <n v="600"/>
        <n v="0"/>
        <n v="1000"/>
        <n v="700"/>
        <n v="1400"/>
      </sharedItems>
    </cacheField>
    <cacheField name="Total price after Discount" numFmtId="0">
      <sharedItems containsSemiMixedTypes="0" containsString="0" containsNumber="1" minValue="0" maxValue="1440"/>
    </cacheField>
    <cacheField name="Weekday" numFmtId="0">
      <sharedItems/>
    </cacheField>
    <cacheField name="Discount in rupees" numFmtId="0">
      <sharedItems containsSemiMixedTypes="0" containsString="0" containsNumber="1" minValue="0" maxValue="176"/>
    </cacheField>
  </cacheFields>
  <extLst>
    <ext xmlns:x14="http://schemas.microsoft.com/office/spreadsheetml/2009/9/main" uri="{725AE2AE-9491-48be-B2B4-4EB974FC3084}">
      <x14:pivotCacheDefinition pivotCacheId="39358377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n v="1001"/>
    <d v="2024-01-01T00:00:00"/>
    <s v="John Doe"/>
    <s v="North"/>
    <s v="Electronics"/>
    <s v="Laptop"/>
    <n v="800"/>
    <n v="2"/>
    <s v="Alice Brown"/>
    <n v="0.1"/>
    <s v="Credit Card"/>
    <n v="1600"/>
    <n v="1440"/>
    <s v="Weekday"/>
    <n v="160"/>
  </r>
  <r>
    <n v="1002"/>
    <d v="2024-01-02T00:00:00"/>
    <s v="Jane Smith"/>
    <s v="South"/>
    <s v="Home Appliances"/>
    <s v="Washing Machine"/>
    <n v="500"/>
    <n v="1"/>
    <s v="Bob White"/>
    <n v="0.15"/>
    <s v="Debit Card"/>
    <n v="500"/>
    <n v="425"/>
    <s v="Weekday"/>
    <n v="75"/>
  </r>
  <r>
    <n v="1003"/>
    <d v="2024-01-03T00:00:00"/>
    <s v="NULL"/>
    <s v="East"/>
    <s v="Electronics"/>
    <s v="TV"/>
    <n v="450"/>
    <n v="1"/>
    <s v="Not Avalaible"/>
    <n v="0.05"/>
    <s v="Credit Card"/>
    <n v="450"/>
    <n v="427.5"/>
    <s v="Weekday"/>
    <n v="22.5"/>
  </r>
  <r>
    <n v="1004"/>
    <d v="2024-01-04T00:00:00"/>
    <s v="Sam Wilson"/>
    <s v="North"/>
    <s v="Furniture"/>
    <s v="Sofa"/>
    <n v="350"/>
    <n v="1"/>
    <s v="Not Avalaible"/>
    <n v="0.2"/>
    <s v="Cash"/>
    <n v="350"/>
    <n v="280"/>
    <s v="Weekday"/>
    <n v="70"/>
  </r>
  <r>
    <n v="1005"/>
    <d v="2024-01-04T00:00:00"/>
    <s v="Mia Clark"/>
    <s v="West"/>
    <s v="Electronics"/>
    <s v="Laptop"/>
    <n v="800"/>
    <n v="1"/>
    <s v="Alice Brown"/>
    <n v="0.1"/>
    <s v="PayPal"/>
    <n v="800"/>
    <n v="720"/>
    <s v="Weekday"/>
    <n v="80"/>
  </r>
  <r>
    <n v="1006"/>
    <d v="2024-01-06T00:00:00"/>
    <s v="Bob White"/>
    <s v="North"/>
    <s v="Home Appliances"/>
    <s v="Refrigerator"/>
    <n v="600"/>
    <n v="1"/>
    <s v="NULL"/>
    <n v="0.2"/>
    <s v="Credit Card"/>
    <n v="600"/>
    <n v="480"/>
    <s v="Weekend"/>
    <n v="120"/>
  </r>
  <r>
    <n v="1007"/>
    <d v="2024-01-07T00:00:00"/>
    <s v="Emily Davis"/>
    <s v="South"/>
    <s v="Electronics"/>
    <s v="Laptop"/>
    <n v="800"/>
    <n v="0"/>
    <s v="Not Avalaible"/>
    <n v="0.15"/>
    <s v="Debit Card"/>
    <n v="0"/>
    <n v="0"/>
    <s v="Weekend"/>
    <n v="0"/>
  </r>
  <r>
    <n v="1008"/>
    <d v="2024-01-08T00:00:00"/>
    <s v="John Doe"/>
    <s v="East"/>
    <s v="Home Appliances"/>
    <s v="Washing Machine"/>
    <n v="500"/>
    <n v="2"/>
    <s v="Alice Brown"/>
    <n v="0"/>
    <s v="Cash"/>
    <n v="1000"/>
    <n v="1000"/>
    <s v="Weekday"/>
    <n v="0"/>
  </r>
  <r>
    <n v="1009"/>
    <d v="2024-01-08T00:00:00"/>
    <s v="Jane Smith"/>
    <s v="North"/>
    <s v="Furniture"/>
    <s v="Chair"/>
    <n v="150"/>
    <n v="3"/>
    <s v="Bob White"/>
    <n v="0.05"/>
    <s v="Credit Card"/>
    <n v="450"/>
    <n v="427.5"/>
    <s v="Weekday"/>
    <n v="22.5"/>
  </r>
  <r>
    <n v="1010"/>
    <d v="2024-01-09T00:00:00"/>
    <s v="Emily Davis"/>
    <s v="West"/>
    <s v="Furniture"/>
    <s v="Sofa"/>
    <n v="350"/>
    <n v="2"/>
    <s v="Alice Brown"/>
    <n v="0.1"/>
    <s v="Debit Card"/>
    <n v="700"/>
    <n v="630"/>
    <s v="Weekday"/>
    <n v="70"/>
  </r>
  <r>
    <n v="1012"/>
    <d v="2024-01-10T00:00:00"/>
    <s v="Mia Clark"/>
    <s v="South"/>
    <s v="Furniture"/>
    <s v="Sofa"/>
    <n v="700"/>
    <n v="1"/>
    <s v="Alice Brown"/>
    <n v="0.05"/>
    <s v="Cash"/>
    <n v="700"/>
    <n v="665"/>
    <s v="Weekday"/>
    <n v="35"/>
  </r>
  <r>
    <n v="1013"/>
    <d v="2024-01-11T00:00:00"/>
    <s v="Sam Wilson"/>
    <s v="North"/>
    <s v="Not Avalaible"/>
    <s v="Not Avalaiable"/>
    <n v="0"/>
    <n v="1"/>
    <s v="Not Avalaible"/>
    <n v="0.1"/>
    <s v="Credit Card"/>
    <n v="0"/>
    <n v="0"/>
    <s v="Weekday"/>
    <n v="0"/>
  </r>
  <r>
    <n v="1014"/>
    <d v="2024-01-12T00:00:00"/>
    <s v="NULL"/>
    <s v="West"/>
    <s v="Electronics"/>
    <s v="TV"/>
    <n v="450"/>
    <n v="1"/>
    <s v="Not Avalaible"/>
    <n v="0"/>
    <s v="PayPal"/>
    <n v="450"/>
    <n v="450"/>
    <s v="Weekday"/>
    <n v="0"/>
  </r>
  <r>
    <n v="1015"/>
    <d v="2024-01-13T00:00:00"/>
    <s v="Mia Clark"/>
    <s v="South"/>
    <s v="Electronics"/>
    <s v="Phone"/>
    <n v="700"/>
    <n v="2"/>
    <s v="Alice Brown"/>
    <n v="0.1"/>
    <s v="Debit Card"/>
    <n v="1400"/>
    <n v="1260"/>
    <s v="Weekend"/>
    <n v="140"/>
  </r>
  <r>
    <n v="1016"/>
    <d v="2024-01-13T00:00:00"/>
    <s v="Bob White"/>
    <s v="North"/>
    <s v="Home Appliances"/>
    <s v="Refrigerator"/>
    <n v="600"/>
    <n v="1"/>
    <s v="Bob White"/>
    <n v="0.2"/>
    <s v="Credit Card"/>
    <n v="600"/>
    <n v="480"/>
    <s v="Weekend"/>
    <n v="120"/>
  </r>
  <r>
    <n v="1017"/>
    <d v="2024-01-14T00:00:00"/>
    <s v="Emily Davis"/>
    <s v="South"/>
    <s v="Home Appliances"/>
    <s v="Microwave"/>
    <n v="800"/>
    <n v="1"/>
    <s v="Alice Brown"/>
    <n v="0.15"/>
    <s v="Credit Card"/>
    <n v="800"/>
    <n v="680"/>
    <s v="Weekend"/>
    <n v="120"/>
  </r>
  <r>
    <n v="1018"/>
    <d v="2024-01-15T00:00:00"/>
    <s v="John Doe"/>
    <s v="East"/>
    <s v="Electronics"/>
    <s v="Laptop"/>
    <n v="800"/>
    <n v="2"/>
    <s v="Not Avalaible"/>
    <n v="0.11"/>
    <s v="PayPal"/>
    <n v="1600"/>
    <n v="1424"/>
    <s v="Weekday"/>
    <n v="176"/>
  </r>
  <r>
    <n v="1019"/>
    <d v="2024-01-15T00:00:00"/>
    <s v="Jane Smith"/>
    <s v="South"/>
    <s v="Furniture"/>
    <s v="Chair"/>
    <n v="450"/>
    <n v="1"/>
    <s v="Bob White"/>
    <n v="0.15"/>
    <s v="Debit Card"/>
    <n v="450"/>
    <n v="382.5"/>
    <s v="Weekday"/>
    <n v="67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n v="1001"/>
    <d v="2024-01-01T00:00:00"/>
    <s v="John Doe"/>
    <s v="North"/>
    <s v="Electronics"/>
    <s v="Laptop"/>
    <n v="800"/>
    <n v="2"/>
    <s v="Alice Brown"/>
    <n v="0.1"/>
    <s v="Credit Card"/>
    <n v="1600"/>
    <n v="1440"/>
    <s v="Weekday"/>
    <n v="160"/>
  </r>
  <r>
    <n v="1002"/>
    <d v="2024-01-02T00:00:00"/>
    <s v="Jane Smith"/>
    <s v="South"/>
    <s v="Home Appliances"/>
    <s v="Washing Machine"/>
    <n v="500"/>
    <n v="1"/>
    <s v="Bob White"/>
    <n v="0.15"/>
    <s v="Debit Card"/>
    <n v="500"/>
    <n v="425"/>
    <s v="Weekday"/>
    <n v="75"/>
  </r>
  <r>
    <n v="1003"/>
    <d v="2024-01-03T00:00:00"/>
    <s v="NULL"/>
    <s v="East"/>
    <s v="Electronics"/>
    <s v="TV"/>
    <n v="450"/>
    <n v="1"/>
    <s v="Not Avalaible"/>
    <n v="0.05"/>
    <s v="Credit Card"/>
    <n v="450"/>
    <n v="427.5"/>
    <s v="Weekday"/>
    <n v="22.5"/>
  </r>
  <r>
    <n v="1004"/>
    <d v="2024-01-04T00:00:00"/>
    <s v="Sam Wilson"/>
    <s v="North"/>
    <s v="Furniture"/>
    <s v="Sofa"/>
    <n v="350"/>
    <n v="1"/>
    <s v="Not Avalaible"/>
    <n v="0.2"/>
    <s v="Cash"/>
    <n v="350"/>
    <n v="280"/>
    <s v="Weekday"/>
    <n v="70"/>
  </r>
  <r>
    <n v="1005"/>
    <d v="2024-01-04T00:00:00"/>
    <s v="Mia Clark"/>
    <s v="West"/>
    <s v="Electronics"/>
    <s v="Laptop"/>
    <n v="800"/>
    <n v="1"/>
    <s v="Alice Brown"/>
    <n v="0.1"/>
    <s v="PayPal"/>
    <n v="800"/>
    <n v="720"/>
    <s v="Weekday"/>
    <n v="80"/>
  </r>
  <r>
    <n v="1006"/>
    <d v="2024-01-06T00:00:00"/>
    <s v="Bob White"/>
    <s v="North"/>
    <s v="Home Appliances"/>
    <s v="Refrigerator"/>
    <n v="600"/>
    <n v="1"/>
    <s v="NULL"/>
    <n v="0.2"/>
    <s v="Credit Card"/>
    <n v="600"/>
    <n v="480"/>
    <s v="Weekend"/>
    <n v="120"/>
  </r>
  <r>
    <n v="1007"/>
    <d v="2024-01-07T00:00:00"/>
    <s v="Emily Davis"/>
    <s v="South"/>
    <s v="Electronics"/>
    <s v="Laptop"/>
    <n v="800"/>
    <n v="0"/>
    <s v="Not Avalaible"/>
    <n v="0.15"/>
    <s v="Debit Card"/>
    <n v="0"/>
    <n v="0"/>
    <s v="Weekend"/>
    <n v="0"/>
  </r>
  <r>
    <n v="1008"/>
    <d v="2024-01-08T00:00:00"/>
    <s v="John Doe"/>
    <s v="East"/>
    <s v="Home Appliances"/>
    <s v="Washing Machine"/>
    <n v="500"/>
    <n v="2"/>
    <s v="Alice Brown"/>
    <n v="0"/>
    <s v="Cash"/>
    <n v="1000"/>
    <n v="1000"/>
    <s v="Weekday"/>
    <n v="0"/>
  </r>
  <r>
    <n v="1009"/>
    <d v="2024-01-08T00:00:00"/>
    <s v="Jane Smith"/>
    <s v="North"/>
    <s v="Furniture"/>
    <s v="Chair"/>
    <n v="150"/>
    <n v="3"/>
    <s v="Bob White"/>
    <n v="0.05"/>
    <s v="Credit Card"/>
    <n v="450"/>
    <n v="427.5"/>
    <s v="Weekday"/>
    <n v="22.5"/>
  </r>
  <r>
    <n v="1010"/>
    <d v="2024-01-09T00:00:00"/>
    <s v="Emily Davis"/>
    <s v="West"/>
    <s v="Furniture"/>
    <s v="Sofa"/>
    <n v="350"/>
    <n v="2"/>
    <s v="Alice Brown"/>
    <n v="0.1"/>
    <s v="Debit Card"/>
    <n v="700"/>
    <n v="630"/>
    <s v="Weekday"/>
    <n v="70"/>
  </r>
  <r>
    <n v="1012"/>
    <d v="2024-01-10T00:00:00"/>
    <s v="Mia Clark"/>
    <s v="South"/>
    <s v="Furniture"/>
    <s v="Sofa"/>
    <n v="700"/>
    <n v="1"/>
    <s v="Alice Brown"/>
    <n v="0.05"/>
    <s v="Cash"/>
    <n v="700"/>
    <n v="665"/>
    <s v="Weekday"/>
    <n v="35"/>
  </r>
  <r>
    <n v="1013"/>
    <d v="2024-01-11T00:00:00"/>
    <s v="Sam Wilson"/>
    <s v="North"/>
    <s v="Not Avalaible"/>
    <s v="Not Avalaiable"/>
    <n v="0"/>
    <n v="1"/>
    <s v="Not Avalaible"/>
    <n v="0.1"/>
    <s v="Credit Card"/>
    <n v="0"/>
    <n v="0"/>
    <s v="Weekday"/>
    <n v="0"/>
  </r>
  <r>
    <n v="1014"/>
    <d v="2024-01-12T00:00:00"/>
    <s v="NULL"/>
    <s v="West"/>
    <s v="Electronics"/>
    <s v="TV"/>
    <n v="450"/>
    <n v="1"/>
    <s v="Not Avalaible"/>
    <n v="0"/>
    <s v="PayPal"/>
    <n v="450"/>
    <n v="450"/>
    <s v="Weekday"/>
    <n v="0"/>
  </r>
  <r>
    <n v="1015"/>
    <d v="2024-01-13T00:00:00"/>
    <s v="Mia Clark"/>
    <s v="South"/>
    <s v="Electronics"/>
    <s v="Phone"/>
    <n v="700"/>
    <n v="2"/>
    <s v="Alice Brown"/>
    <n v="0.1"/>
    <s v="Debit Card"/>
    <n v="1400"/>
    <n v="1260"/>
    <s v="Weekend"/>
    <n v="140"/>
  </r>
  <r>
    <n v="1016"/>
    <d v="2024-01-13T00:00:00"/>
    <s v="Bob White"/>
    <s v="North"/>
    <s v="Home Appliances"/>
    <s v="Refrigerator"/>
    <n v="600"/>
    <n v="1"/>
    <s v="Bob White"/>
    <n v="0.2"/>
    <s v="Credit Card"/>
    <n v="600"/>
    <n v="480"/>
    <s v="Weekend"/>
    <n v="120"/>
  </r>
  <r>
    <n v="1017"/>
    <d v="2024-01-14T00:00:00"/>
    <s v="Emily Davis"/>
    <s v="South"/>
    <s v="Home Appliances"/>
    <s v="Microwave"/>
    <n v="800"/>
    <n v="1"/>
    <s v="Alice Brown"/>
    <n v="0.15"/>
    <s v="Credit Card"/>
    <n v="800"/>
    <n v="680"/>
    <s v="Weekend"/>
    <n v="120"/>
  </r>
  <r>
    <n v="1018"/>
    <d v="2024-01-15T00:00:00"/>
    <s v="John Doe"/>
    <s v="East"/>
    <s v="Electronics"/>
    <s v="Laptop"/>
    <n v="800"/>
    <n v="2"/>
    <s v="Not Avalaible"/>
    <n v="0.11"/>
    <s v="PayPal"/>
    <n v="1600"/>
    <n v="1424"/>
    <s v="Weekday"/>
    <n v="176"/>
  </r>
  <r>
    <n v="1019"/>
    <d v="2024-01-15T00:00:00"/>
    <s v="Jane Smith"/>
    <s v="South"/>
    <s v="Furniture"/>
    <s v="Chair"/>
    <n v="450"/>
    <n v="1"/>
    <s v="Bob White"/>
    <n v="0.15"/>
    <s v="Debit Card"/>
    <n v="450"/>
    <n v="382.5"/>
    <s v="Weekday"/>
    <n v="67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North"/>
    <s v="Electronics"/>
    <s v="Laptop"/>
    <n v="800"/>
    <n v="2"/>
    <s v="Alice Brown"/>
    <n v="0.1"/>
    <s v="Credit Card"/>
    <n v="1600"/>
    <n v="1440"/>
    <s v="Weekday"/>
    <n v="160"/>
  </r>
  <r>
    <s v="South"/>
    <s v="Home Appliances"/>
    <s v="Washing Machine"/>
    <n v="500"/>
    <n v="1"/>
    <s v="Bob White"/>
    <n v="0.15"/>
    <s v="Debit Card"/>
    <n v="500"/>
    <n v="425"/>
    <s v="Weekday"/>
    <n v="75"/>
  </r>
  <r>
    <s v="East"/>
    <s v="Electronics"/>
    <s v="TV"/>
    <n v="450"/>
    <n v="1"/>
    <s v="Not Avalaible"/>
    <n v="0.05"/>
    <s v="Credit Card"/>
    <n v="450"/>
    <n v="427.5"/>
    <s v="Weekday"/>
    <n v="22.5"/>
  </r>
  <r>
    <s v="North"/>
    <s v="Furniture"/>
    <s v="Sofa"/>
    <n v="350"/>
    <n v="1"/>
    <s v="Not Avalaible"/>
    <n v="0.2"/>
    <s v="Cash"/>
    <n v="350"/>
    <n v="280"/>
    <s v="Weekday"/>
    <n v="70"/>
  </r>
  <r>
    <s v="West"/>
    <s v="Electronics"/>
    <s v="Laptop"/>
    <n v="800"/>
    <n v="1"/>
    <s v="Alice Brown"/>
    <n v="0.1"/>
    <s v="PayPal"/>
    <n v="800"/>
    <n v="720"/>
    <s v="Weekday"/>
    <n v="80"/>
  </r>
  <r>
    <s v="North"/>
    <s v="Home Appliances"/>
    <s v="Refrigerator"/>
    <n v="600"/>
    <n v="1"/>
    <s v="NULL"/>
    <n v="0.2"/>
    <s v="Credit Card"/>
    <n v="600"/>
    <n v="480"/>
    <s v="Weekend"/>
    <n v="120"/>
  </r>
  <r>
    <s v="South"/>
    <s v="Electronics"/>
    <s v="Laptop"/>
    <n v="800"/>
    <n v="0"/>
    <s v="Not Avalaible"/>
    <n v="0.15"/>
    <s v="Debit Card"/>
    <n v="0"/>
    <n v="0"/>
    <s v="Weekend"/>
    <n v="0"/>
  </r>
  <r>
    <s v="East"/>
    <s v="Home Appliances"/>
    <s v="Washing Machine"/>
    <n v="500"/>
    <n v="2"/>
    <s v="Alice Brown"/>
    <n v="0"/>
    <s v="Cash"/>
    <n v="1000"/>
    <n v="1000"/>
    <s v="Weekday"/>
    <n v="0"/>
  </r>
  <r>
    <s v="North"/>
    <s v="Furniture"/>
    <s v="Chair"/>
    <n v="150"/>
    <n v="3"/>
    <s v="Bob White"/>
    <n v="0.05"/>
    <s v="Credit Card"/>
    <n v="450"/>
    <n v="427.5"/>
    <s v="Weekday"/>
    <n v="22.5"/>
  </r>
  <r>
    <s v="West"/>
    <s v="Furniture"/>
    <s v="Sofa"/>
    <n v="350"/>
    <n v="2"/>
    <s v="Alice Brown"/>
    <n v="0.1"/>
    <s v="Debit Card"/>
    <n v="700"/>
    <n v="630"/>
    <s v="Weekday"/>
    <n v="70"/>
  </r>
  <r>
    <s v="South"/>
    <s v="Furniture"/>
    <s v="Sofa"/>
    <n v="700"/>
    <n v="1"/>
    <s v="Alice Brown"/>
    <n v="0.05"/>
    <s v="Cash"/>
    <n v="700"/>
    <n v="665"/>
    <s v="Weekday"/>
    <n v="35"/>
  </r>
  <r>
    <s v="North"/>
    <s v="Not Avalaible"/>
    <s v="Not Avalaiable"/>
    <n v="0"/>
    <n v="1"/>
    <s v="Not Avalaible"/>
    <n v="0.1"/>
    <s v="Credit Card"/>
    <n v="0"/>
    <n v="0"/>
    <s v="Weekday"/>
    <n v="0"/>
  </r>
  <r>
    <s v="West"/>
    <s v="Electronics"/>
    <s v="TV"/>
    <n v="450"/>
    <n v="1"/>
    <s v="Not Avalaible"/>
    <n v="0"/>
    <s v="PayPal"/>
    <n v="450"/>
    <n v="450"/>
    <s v="Weekday"/>
    <n v="0"/>
  </r>
  <r>
    <s v="South"/>
    <s v="Electronics"/>
    <s v="Phone"/>
    <n v="700"/>
    <n v="2"/>
    <s v="Alice Brown"/>
    <n v="0.1"/>
    <s v="Debit Card"/>
    <n v="1400"/>
    <n v="1260"/>
    <s v="Weekend"/>
    <n v="140"/>
  </r>
  <r>
    <s v="North"/>
    <s v="Home Appliances"/>
    <s v="Refrigerator"/>
    <n v="600"/>
    <n v="1"/>
    <s v="Bob White"/>
    <n v="0.2"/>
    <s v="Credit Card"/>
    <n v="600"/>
    <n v="480"/>
    <s v="Weekend"/>
    <n v="120"/>
  </r>
  <r>
    <s v="South"/>
    <s v="Home Appliances"/>
    <s v="Microwave"/>
    <n v="800"/>
    <n v="1"/>
    <s v="Alice Brown"/>
    <n v="0.15"/>
    <s v="Credit Card"/>
    <n v="800"/>
    <n v="680"/>
    <s v="Weekend"/>
    <n v="120"/>
  </r>
  <r>
    <s v="East"/>
    <s v="Electronics"/>
    <s v="Laptop"/>
    <n v="800"/>
    <n v="2"/>
    <s v="Not Avalaible"/>
    <n v="0.11"/>
    <s v="PayPal"/>
    <n v="1600"/>
    <n v="1424"/>
    <s v="Weekday"/>
    <n v="176"/>
  </r>
  <r>
    <s v="South"/>
    <s v="Furniture"/>
    <s v="Chair"/>
    <n v="450"/>
    <n v="1"/>
    <s v="Bob White"/>
    <n v="0.15"/>
    <s v="Debit Card"/>
    <n v="450"/>
    <n v="382.5"/>
    <s v="Weekday"/>
    <n v="67.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North"/>
    <s v="Electronics"/>
    <s v="Laptop"/>
    <n v="800"/>
    <n v="2"/>
    <s v="Alice Brown"/>
    <n v="0.1"/>
    <x v="0"/>
    <n v="1600"/>
    <n v="1440"/>
    <s v="Weekday"/>
    <n v="160"/>
  </r>
  <r>
    <s v="South"/>
    <s v="Home Appliances"/>
    <s v="Washing Machine"/>
    <n v="500"/>
    <n v="1"/>
    <s v="Bob White"/>
    <n v="0.15"/>
    <x v="1"/>
    <n v="500"/>
    <n v="425"/>
    <s v="Weekday"/>
    <n v="75"/>
  </r>
  <r>
    <s v="East"/>
    <s v="Electronics"/>
    <s v="TV"/>
    <n v="450"/>
    <n v="1"/>
    <s v="Not Avalaible"/>
    <n v="0.05"/>
    <x v="0"/>
    <n v="450"/>
    <n v="427.5"/>
    <s v="Weekday"/>
    <n v="22.5"/>
  </r>
  <r>
    <s v="North"/>
    <s v="Furniture"/>
    <s v="Sofa"/>
    <n v="350"/>
    <n v="1"/>
    <s v="Not Avalaible"/>
    <n v="0.2"/>
    <x v="2"/>
    <n v="350"/>
    <n v="280"/>
    <s v="Weekday"/>
    <n v="70"/>
  </r>
  <r>
    <s v="West"/>
    <s v="Electronics"/>
    <s v="Laptop"/>
    <n v="800"/>
    <n v="1"/>
    <s v="Alice Brown"/>
    <n v="0.1"/>
    <x v="3"/>
    <n v="800"/>
    <n v="720"/>
    <s v="Weekday"/>
    <n v="80"/>
  </r>
  <r>
    <s v="North"/>
    <s v="Home Appliances"/>
    <s v="Refrigerator"/>
    <n v="600"/>
    <n v="1"/>
    <s v="NULL"/>
    <n v="0.2"/>
    <x v="0"/>
    <n v="600"/>
    <n v="480"/>
    <s v="Weekend"/>
    <n v="120"/>
  </r>
  <r>
    <s v="South"/>
    <s v="Electronics"/>
    <s v="Laptop"/>
    <n v="800"/>
    <n v="0"/>
    <s v="Not Avalaible"/>
    <n v="0.15"/>
    <x v="1"/>
    <n v="0"/>
    <n v="0"/>
    <s v="Weekend"/>
    <n v="0"/>
  </r>
  <r>
    <s v="East"/>
    <s v="Home Appliances"/>
    <s v="Washing Machine"/>
    <n v="500"/>
    <n v="2"/>
    <s v="Alice Brown"/>
    <n v="0"/>
    <x v="2"/>
    <n v="1000"/>
    <n v="1000"/>
    <s v="Weekday"/>
    <n v="0"/>
  </r>
  <r>
    <s v="North"/>
    <s v="Furniture"/>
    <s v="Chair"/>
    <n v="150"/>
    <n v="3"/>
    <s v="Bob White"/>
    <n v="0.05"/>
    <x v="0"/>
    <n v="450"/>
    <n v="427.5"/>
    <s v="Weekday"/>
    <n v="22.5"/>
  </r>
  <r>
    <s v="West"/>
    <s v="Furniture"/>
    <s v="Sofa"/>
    <n v="350"/>
    <n v="2"/>
    <s v="Alice Brown"/>
    <n v="0.1"/>
    <x v="1"/>
    <n v="700"/>
    <n v="630"/>
    <s v="Weekday"/>
    <n v="70"/>
  </r>
  <r>
    <s v="South"/>
    <s v="Furniture"/>
    <s v="Sofa"/>
    <n v="700"/>
    <n v="1"/>
    <s v="Alice Brown"/>
    <n v="0.05"/>
    <x v="2"/>
    <n v="700"/>
    <n v="665"/>
    <s v="Weekday"/>
    <n v="35"/>
  </r>
  <r>
    <s v="North"/>
    <s v="Not Avalaible"/>
    <s v="Not Avalaiable"/>
    <n v="0"/>
    <n v="1"/>
    <s v="Not Avalaible"/>
    <n v="0.1"/>
    <x v="0"/>
    <n v="0"/>
    <n v="0"/>
    <s v="Weekday"/>
    <n v="0"/>
  </r>
  <r>
    <s v="West"/>
    <s v="Electronics"/>
    <s v="TV"/>
    <n v="450"/>
    <n v="1"/>
    <s v="Not Avalaible"/>
    <n v="0"/>
    <x v="3"/>
    <n v="450"/>
    <n v="450"/>
    <s v="Weekday"/>
    <n v="0"/>
  </r>
  <r>
    <s v="South"/>
    <s v="Electronics"/>
    <s v="Phone"/>
    <n v="700"/>
    <n v="2"/>
    <s v="Alice Brown"/>
    <n v="0.1"/>
    <x v="1"/>
    <n v="1400"/>
    <n v="1260"/>
    <s v="Weekend"/>
    <n v="140"/>
  </r>
  <r>
    <s v="North"/>
    <s v="Home Appliances"/>
    <s v="Refrigerator"/>
    <n v="600"/>
    <n v="1"/>
    <s v="Bob White"/>
    <n v="0.2"/>
    <x v="0"/>
    <n v="600"/>
    <n v="480"/>
    <s v="Weekend"/>
    <n v="120"/>
  </r>
  <r>
    <s v="South"/>
    <s v="Home Appliances"/>
    <s v="Microwave"/>
    <n v="800"/>
    <n v="1"/>
    <s v="Alice Brown"/>
    <n v="0.15"/>
    <x v="0"/>
    <n v="800"/>
    <n v="680"/>
    <s v="Weekend"/>
    <n v="120"/>
  </r>
  <r>
    <s v="East"/>
    <s v="Electronics"/>
    <s v="Laptop"/>
    <n v="800"/>
    <n v="2"/>
    <s v="Not Avalaible"/>
    <n v="0.11"/>
    <x v="3"/>
    <n v="1600"/>
    <n v="1424"/>
    <s v="Weekday"/>
    <n v="176"/>
  </r>
  <r>
    <s v="South"/>
    <s v="Furniture"/>
    <s v="Chair"/>
    <n v="450"/>
    <n v="1"/>
    <s v="Bob White"/>
    <n v="0.15"/>
    <x v="1"/>
    <n v="450"/>
    <n v="382.5"/>
    <s v="Weekday"/>
    <n v="67.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s v="Electronics"/>
    <s v="Laptop"/>
    <n v="800"/>
    <n v="2"/>
    <s v="Alice Brown"/>
    <n v="0.1"/>
    <s v="Credit Card"/>
    <n v="1600"/>
    <n v="1440"/>
    <s v="Weekday"/>
    <n v="160"/>
  </r>
  <r>
    <x v="1"/>
    <s v="Home Appliances"/>
    <s v="Washing Machine"/>
    <n v="500"/>
    <n v="1"/>
    <s v="Bob White"/>
    <n v="0.15"/>
    <s v="Debit Card"/>
    <n v="500"/>
    <n v="425"/>
    <s v="Weekday"/>
    <n v="75"/>
  </r>
  <r>
    <x v="2"/>
    <s v="Electronics"/>
    <s v="TV"/>
    <n v="450"/>
    <n v="1"/>
    <s v="Not Avalaible"/>
    <n v="0.05"/>
    <s v="Credit Card"/>
    <n v="450"/>
    <n v="427.5"/>
    <s v="Weekday"/>
    <n v="22.5"/>
  </r>
  <r>
    <x v="0"/>
    <s v="Furniture"/>
    <s v="Sofa"/>
    <n v="350"/>
    <n v="1"/>
    <s v="Not Avalaible"/>
    <n v="0.2"/>
    <s v="Cash"/>
    <n v="350"/>
    <n v="280"/>
    <s v="Weekday"/>
    <n v="70"/>
  </r>
  <r>
    <x v="3"/>
    <s v="Electronics"/>
    <s v="Laptop"/>
    <n v="800"/>
    <n v="1"/>
    <s v="Alice Brown"/>
    <n v="0.1"/>
    <s v="PayPal"/>
    <n v="800"/>
    <n v="720"/>
    <s v="Weekday"/>
    <n v="80"/>
  </r>
  <r>
    <x v="0"/>
    <s v="Home Appliances"/>
    <s v="Refrigerator"/>
    <n v="600"/>
    <n v="1"/>
    <s v="NULL"/>
    <n v="0.2"/>
    <s v="Credit Card"/>
    <n v="600"/>
    <n v="480"/>
    <s v="Weekend"/>
    <n v="120"/>
  </r>
  <r>
    <x v="1"/>
    <s v="Electronics"/>
    <s v="Laptop"/>
    <n v="800"/>
    <n v="0"/>
    <s v="Not Avalaible"/>
    <n v="0.15"/>
    <s v="Debit Card"/>
    <n v="0"/>
    <n v="0"/>
    <s v="Weekend"/>
    <n v="0"/>
  </r>
  <r>
    <x v="2"/>
    <s v="Home Appliances"/>
    <s v="Washing Machine"/>
    <n v="500"/>
    <n v="2"/>
    <s v="Alice Brown"/>
    <n v="0"/>
    <s v="Cash"/>
    <n v="1000"/>
    <n v="1000"/>
    <s v="Weekday"/>
    <n v="0"/>
  </r>
  <r>
    <x v="0"/>
    <s v="Furniture"/>
    <s v="Chair"/>
    <n v="150"/>
    <n v="3"/>
    <s v="Bob White"/>
    <n v="0.05"/>
    <s v="Credit Card"/>
    <n v="450"/>
    <n v="427.5"/>
    <s v="Weekday"/>
    <n v="22.5"/>
  </r>
  <r>
    <x v="3"/>
    <s v="Furniture"/>
    <s v="Sofa"/>
    <n v="350"/>
    <n v="2"/>
    <s v="Alice Brown"/>
    <n v="0.1"/>
    <s v="Debit Card"/>
    <n v="700"/>
    <n v="630"/>
    <s v="Weekday"/>
    <n v="70"/>
  </r>
  <r>
    <x v="1"/>
    <s v="Furniture"/>
    <s v="Sofa"/>
    <n v="700"/>
    <n v="1"/>
    <s v="Alice Brown"/>
    <n v="0.05"/>
    <s v="Cash"/>
    <n v="700"/>
    <n v="665"/>
    <s v="Weekday"/>
    <n v="35"/>
  </r>
  <r>
    <x v="0"/>
    <s v="Not Avalaible"/>
    <s v="Not Avalaiable"/>
    <n v="0"/>
    <n v="1"/>
    <s v="Not Avalaible"/>
    <n v="0.1"/>
    <s v="Credit Card"/>
    <n v="0"/>
    <n v="0"/>
    <s v="Weekday"/>
    <n v="0"/>
  </r>
  <r>
    <x v="3"/>
    <s v="Electronics"/>
    <s v="TV"/>
    <n v="450"/>
    <n v="1"/>
    <s v="Not Avalaible"/>
    <n v="0"/>
    <s v="PayPal"/>
    <n v="450"/>
    <n v="450"/>
    <s v="Weekday"/>
    <n v="0"/>
  </r>
  <r>
    <x v="1"/>
    <s v="Electronics"/>
    <s v="Phone"/>
    <n v="700"/>
    <n v="2"/>
    <s v="Alice Brown"/>
    <n v="0.1"/>
    <s v="Debit Card"/>
    <n v="1400"/>
    <n v="1260"/>
    <s v="Weekend"/>
    <n v="140"/>
  </r>
  <r>
    <x v="0"/>
    <s v="Home Appliances"/>
    <s v="Refrigerator"/>
    <n v="600"/>
    <n v="1"/>
    <s v="Bob White"/>
    <n v="0.2"/>
    <s v="Credit Card"/>
    <n v="600"/>
    <n v="480"/>
    <s v="Weekend"/>
    <n v="120"/>
  </r>
  <r>
    <x v="1"/>
    <s v="Home Appliances"/>
    <s v="Microwave"/>
    <n v="800"/>
    <n v="1"/>
    <s v="Alice Brown"/>
    <n v="0.15"/>
    <s v="Credit Card"/>
    <n v="800"/>
    <n v="680"/>
    <s v="Weekend"/>
    <n v="120"/>
  </r>
  <r>
    <x v="2"/>
    <s v="Electronics"/>
    <s v="Laptop"/>
    <n v="800"/>
    <n v="2"/>
    <s v="Not Avalaible"/>
    <n v="0.11"/>
    <s v="PayPal"/>
    <n v="1600"/>
    <n v="1424"/>
    <s v="Weekday"/>
    <n v="176"/>
  </r>
  <r>
    <x v="1"/>
    <s v="Furniture"/>
    <s v="Chair"/>
    <n v="450"/>
    <n v="1"/>
    <s v="Bob White"/>
    <n v="0.15"/>
    <s v="Debit Card"/>
    <n v="450"/>
    <n v="382.5"/>
    <s v="Weekday"/>
    <n v="67.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North"/>
    <s v="Electronics"/>
    <s v="Laptop"/>
    <n v="800"/>
    <n v="2"/>
    <s v="Alice Brown"/>
    <n v="0.1"/>
    <s v="Credit Card"/>
    <n v="1600"/>
    <n v="1440"/>
    <s v="Weekday"/>
    <n v="160"/>
  </r>
  <r>
    <s v="South"/>
    <s v="Home Appliances"/>
    <s v="Washing Machine"/>
    <n v="500"/>
    <n v="1"/>
    <s v="Bob White"/>
    <n v="0.15"/>
    <s v="Debit Card"/>
    <n v="500"/>
    <n v="425"/>
    <s v="Weekday"/>
    <n v="75"/>
  </r>
  <r>
    <s v="East"/>
    <s v="Electronics"/>
    <s v="TV"/>
    <n v="450"/>
    <n v="1"/>
    <s v="Not Avalaible"/>
    <n v="0.05"/>
    <s v="Credit Card"/>
    <n v="450"/>
    <n v="427.5"/>
    <s v="Weekday"/>
    <n v="22.5"/>
  </r>
  <r>
    <s v="North"/>
    <s v="Furniture"/>
    <s v="Sofa"/>
    <n v="350"/>
    <n v="1"/>
    <s v="Not Avalaible"/>
    <n v="0.2"/>
    <s v="Cash"/>
    <n v="350"/>
    <n v="280"/>
    <s v="Weekday"/>
    <n v="70"/>
  </r>
  <r>
    <s v="West"/>
    <s v="Electronics"/>
    <s v="Laptop"/>
    <n v="800"/>
    <n v="1"/>
    <s v="Alice Brown"/>
    <n v="0.1"/>
    <s v="PayPal"/>
    <n v="800"/>
    <n v="720"/>
    <s v="Weekday"/>
    <n v="80"/>
  </r>
  <r>
    <s v="North"/>
    <s v="Home Appliances"/>
    <s v="Refrigerator"/>
    <n v="600"/>
    <n v="1"/>
    <s v="NULL"/>
    <n v="0.2"/>
    <s v="Credit Card"/>
    <n v="600"/>
    <n v="480"/>
    <s v="Weekend"/>
    <n v="120"/>
  </r>
  <r>
    <s v="South"/>
    <s v="Electronics"/>
    <s v="Laptop"/>
    <n v="800"/>
    <n v="0"/>
    <s v="Not Avalaible"/>
    <n v="0.15"/>
    <s v="Debit Card"/>
    <n v="0"/>
    <n v="0"/>
    <s v="Weekend"/>
    <n v="0"/>
  </r>
  <r>
    <s v="East"/>
    <s v="Home Appliances"/>
    <s v="Washing Machine"/>
    <n v="500"/>
    <n v="2"/>
    <s v="Alice Brown"/>
    <n v="0"/>
    <s v="Cash"/>
    <n v="1000"/>
    <n v="1000"/>
    <s v="Weekday"/>
    <n v="0"/>
  </r>
  <r>
    <s v="North"/>
    <s v="Furniture"/>
    <s v="Chair"/>
    <n v="150"/>
    <n v="3"/>
    <s v="Bob White"/>
    <n v="0.05"/>
    <s v="Credit Card"/>
    <n v="450"/>
    <n v="427.5"/>
    <s v="Weekday"/>
    <n v="22.5"/>
  </r>
  <r>
    <s v="West"/>
    <s v="Furniture"/>
    <s v="Sofa"/>
    <n v="350"/>
    <n v="2"/>
    <s v="Alice Brown"/>
    <n v="0.1"/>
    <s v="Debit Card"/>
    <n v="700"/>
    <n v="630"/>
    <s v="Weekday"/>
    <n v="70"/>
  </r>
  <r>
    <s v="South"/>
    <s v="Furniture"/>
    <s v="Sofa"/>
    <n v="700"/>
    <n v="1"/>
    <s v="Alice Brown"/>
    <n v="0.05"/>
    <s v="Cash"/>
    <n v="700"/>
    <n v="665"/>
    <s v="Weekday"/>
    <n v="35"/>
  </r>
  <r>
    <s v="North"/>
    <s v="Not Avalaible"/>
    <s v="Not Avalaiable"/>
    <n v="0"/>
    <n v="1"/>
    <s v="Not Avalaible"/>
    <n v="0.1"/>
    <s v="Credit Card"/>
    <n v="0"/>
    <n v="0"/>
    <s v="Weekday"/>
    <n v="0"/>
  </r>
  <r>
    <s v="West"/>
    <s v="Electronics"/>
    <s v="TV"/>
    <n v="450"/>
    <n v="1"/>
    <s v="Not Avalaible"/>
    <n v="0"/>
    <s v="PayPal"/>
    <n v="450"/>
    <n v="450"/>
    <s v="Weekday"/>
    <n v="0"/>
  </r>
  <r>
    <s v="South"/>
    <s v="Electronics"/>
    <s v="Phone"/>
    <n v="700"/>
    <n v="2"/>
    <s v="Alice Brown"/>
    <n v="0.1"/>
    <s v="Debit Card"/>
    <n v="1400"/>
    <n v="1260"/>
    <s v="Weekend"/>
    <n v="140"/>
  </r>
  <r>
    <s v="North"/>
    <s v="Home Appliances"/>
    <s v="Refrigerator"/>
    <n v="600"/>
    <n v="1"/>
    <s v="Bob White"/>
    <n v="0.2"/>
    <s v="Credit Card"/>
    <n v="600"/>
    <n v="480"/>
    <s v="Weekend"/>
    <n v="120"/>
  </r>
  <r>
    <s v="South"/>
    <s v="Home Appliances"/>
    <s v="Microwave"/>
    <n v="800"/>
    <n v="1"/>
    <s v="Alice Brown"/>
    <n v="0.15"/>
    <s v="Credit Card"/>
    <n v="800"/>
    <n v="680"/>
    <s v="Weekend"/>
    <n v="120"/>
  </r>
  <r>
    <s v="East"/>
    <s v="Electronics"/>
    <s v="Laptop"/>
    <n v="800"/>
    <n v="2"/>
    <s v="Not Avalaible"/>
    <n v="0.11"/>
    <s v="PayPal"/>
    <n v="1600"/>
    <n v="1424"/>
    <s v="Weekday"/>
    <n v="176"/>
  </r>
  <r>
    <s v="South"/>
    <s v="Furniture"/>
    <s v="Chair"/>
    <n v="450"/>
    <n v="1"/>
    <s v="Bob White"/>
    <n v="0.15"/>
    <s v="Debit Card"/>
    <n v="450"/>
    <n v="382.5"/>
    <s v="Weekday"/>
    <n v="67.5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North"/>
    <x v="0"/>
    <s v="Laptop"/>
    <n v="800"/>
    <n v="2"/>
    <x v="0"/>
    <n v="0.1"/>
    <s v="Credit Card"/>
    <x v="0"/>
    <n v="1440"/>
    <s v="Weekday"/>
    <n v="160"/>
  </r>
  <r>
    <s v="South"/>
    <x v="1"/>
    <s v="Washing Machine"/>
    <n v="500"/>
    <n v="1"/>
    <x v="1"/>
    <n v="0.15"/>
    <s v="Debit Card"/>
    <x v="1"/>
    <n v="425"/>
    <s v="Weekday"/>
    <n v="75"/>
  </r>
  <r>
    <s v="East"/>
    <x v="0"/>
    <s v="TV"/>
    <n v="450"/>
    <n v="1"/>
    <x v="2"/>
    <n v="0.05"/>
    <s v="Credit Card"/>
    <x v="2"/>
    <n v="427.5"/>
    <s v="Weekday"/>
    <n v="22.5"/>
  </r>
  <r>
    <s v="North"/>
    <x v="2"/>
    <s v="Sofa"/>
    <n v="350"/>
    <n v="1"/>
    <x v="2"/>
    <n v="0.2"/>
    <s v="Cash"/>
    <x v="3"/>
    <n v="280"/>
    <s v="Weekday"/>
    <n v="70"/>
  </r>
  <r>
    <s v="West"/>
    <x v="0"/>
    <s v="Laptop"/>
    <n v="800"/>
    <n v="1"/>
    <x v="0"/>
    <n v="0.1"/>
    <s v="PayPal"/>
    <x v="4"/>
    <n v="720"/>
    <s v="Weekday"/>
    <n v="80"/>
  </r>
  <r>
    <s v="North"/>
    <x v="1"/>
    <s v="Refrigerator"/>
    <n v="600"/>
    <n v="1"/>
    <x v="3"/>
    <n v="0.2"/>
    <s v="Credit Card"/>
    <x v="5"/>
    <n v="480"/>
    <s v="Weekend"/>
    <n v="120"/>
  </r>
  <r>
    <s v="South"/>
    <x v="0"/>
    <s v="Laptop"/>
    <n v="800"/>
    <n v="0"/>
    <x v="2"/>
    <n v="0.15"/>
    <s v="Debit Card"/>
    <x v="6"/>
    <n v="0"/>
    <s v="Weekend"/>
    <n v="0"/>
  </r>
  <r>
    <s v="East"/>
    <x v="1"/>
    <s v="Washing Machine"/>
    <n v="500"/>
    <n v="2"/>
    <x v="0"/>
    <n v="0"/>
    <s v="Cash"/>
    <x v="7"/>
    <n v="1000"/>
    <s v="Weekday"/>
    <n v="0"/>
  </r>
  <r>
    <s v="North"/>
    <x v="2"/>
    <s v="Chair"/>
    <n v="150"/>
    <n v="3"/>
    <x v="1"/>
    <n v="0.05"/>
    <s v="Credit Card"/>
    <x v="2"/>
    <n v="427.5"/>
    <s v="Weekday"/>
    <n v="22.5"/>
  </r>
  <r>
    <s v="West"/>
    <x v="2"/>
    <s v="Sofa"/>
    <n v="350"/>
    <n v="2"/>
    <x v="0"/>
    <n v="0.1"/>
    <s v="Debit Card"/>
    <x v="8"/>
    <n v="630"/>
    <s v="Weekday"/>
    <n v="70"/>
  </r>
  <r>
    <s v="South"/>
    <x v="2"/>
    <s v="Sofa"/>
    <n v="700"/>
    <n v="1"/>
    <x v="0"/>
    <n v="0.05"/>
    <s v="Cash"/>
    <x v="8"/>
    <n v="665"/>
    <s v="Weekday"/>
    <n v="35"/>
  </r>
  <r>
    <s v="North"/>
    <x v="3"/>
    <s v="Not Avalaiable"/>
    <n v="0"/>
    <n v="1"/>
    <x v="2"/>
    <n v="0.1"/>
    <s v="Credit Card"/>
    <x v="6"/>
    <n v="0"/>
    <s v="Weekday"/>
    <n v="0"/>
  </r>
  <r>
    <s v="West"/>
    <x v="0"/>
    <s v="TV"/>
    <n v="450"/>
    <n v="1"/>
    <x v="2"/>
    <n v="0"/>
    <s v="PayPal"/>
    <x v="2"/>
    <n v="450"/>
    <s v="Weekday"/>
    <n v="0"/>
  </r>
  <r>
    <s v="South"/>
    <x v="0"/>
    <s v="Phone"/>
    <n v="700"/>
    <n v="2"/>
    <x v="0"/>
    <n v="0.1"/>
    <s v="Debit Card"/>
    <x v="9"/>
    <n v="1260"/>
    <s v="Weekend"/>
    <n v="140"/>
  </r>
  <r>
    <s v="North"/>
    <x v="1"/>
    <s v="Refrigerator"/>
    <n v="600"/>
    <n v="1"/>
    <x v="1"/>
    <n v="0.2"/>
    <s v="Credit Card"/>
    <x v="5"/>
    <n v="480"/>
    <s v="Weekend"/>
    <n v="120"/>
  </r>
  <r>
    <s v="South"/>
    <x v="1"/>
    <s v="Microwave"/>
    <n v="800"/>
    <n v="1"/>
    <x v="0"/>
    <n v="0.15"/>
    <s v="Credit Card"/>
    <x v="4"/>
    <n v="680"/>
    <s v="Weekend"/>
    <n v="120"/>
  </r>
  <r>
    <s v="East"/>
    <x v="0"/>
    <s v="Laptop"/>
    <n v="800"/>
    <n v="2"/>
    <x v="2"/>
    <n v="0.11"/>
    <s v="PayPal"/>
    <x v="0"/>
    <n v="1424"/>
    <s v="Weekday"/>
    <n v="176"/>
  </r>
  <r>
    <s v="South"/>
    <x v="2"/>
    <s v="Chair"/>
    <n v="450"/>
    <n v="1"/>
    <x v="1"/>
    <n v="0.15"/>
    <s v="Debit Card"/>
    <x v="2"/>
    <n v="382.5"/>
    <s v="Weekday"/>
    <n v="67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1EB767-11E4-412C-8180-283961244EA8}" name="PivotTable7" cacheId="2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52:F54" firstHeaderRow="1" firstDataRow="2" firstDataCol="1"/>
  <pivotFields count="12">
    <pivotField showAll="0"/>
    <pivotField showAll="0">
      <items count="5">
        <item x="0"/>
        <item h="1" x="2"/>
        <item h="1" x="1"/>
        <item h="1" x="3"/>
        <item t="default"/>
      </items>
    </pivotField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>
      <items count="11">
        <item x="6"/>
        <item x="3"/>
        <item x="2"/>
        <item x="1"/>
        <item x="5"/>
        <item x="8"/>
        <item x="4"/>
        <item x="7"/>
        <item x="9"/>
        <item x="0"/>
        <item t="default"/>
      </items>
    </pivotField>
    <pivotField showAll="0"/>
    <pivotField showAll="0"/>
    <pivotField showAll="0"/>
  </pivotFields>
  <rowItems count="1">
    <i/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 Revenueby selling" fld="8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BA9F15-736C-4E93-9A7E-D9F9C33DB455}" name="PivotTable1" cacheId="2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5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Sum of Total Revenueby selling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A3D17D-7CDF-4694-9E73-7677F56D6197}" name="PivotTable5" cacheId="2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1:B36" firstHeaderRow="1" firstDataRow="1" firstDataCol="1"/>
  <pivotFields count="12"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Revenueby selling" fld="8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D15A90-6AD4-4AC7-B4CC-E603628E4EE5}" name="PivotTable6" cacheId="2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5:A46" firstHeaderRow="1" firstDataRow="1" firstDataCol="0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um of Discount in rupees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312A27-C467-4766-B77B-E5863F05721D}" name="PivotTable4" cacheId="2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17:B22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dataField="1"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Revenueby selling" fld="8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973854-9362-499B-9459-90FB1C71D842}" name="PivotTable3" cacheId="2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A12" firstHeaderRow="1" firstDataRow="1" firstDataCol="0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Average of Total Revenueby selling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A8307E-E454-4003-86DD-CD9985ED5947}" name="PivotTable2" cacheId="2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A8" firstHeaderRow="1" firstDataRow="1" firstDataCol="0"/>
  <pivotFields count="15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Items count="1">
    <i/>
  </rowItems>
  <colItems count="1">
    <i/>
  </colItems>
  <dataFields count="1">
    <dataField name="Sum of Total price after Discount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DDDB0B-218C-4D6F-A690-B77A91053D84}" name="Table1" displayName="Table1" ref="A1:O19" totalsRowShown="0" headerRowDxfId="16" dataDxfId="15">
  <autoFilter ref="A1:O19" xr:uid="{26DDDB0B-218C-4D6F-A690-B77A91053D84}"/>
  <tableColumns count="15">
    <tableColumn id="1" xr3:uid="{57287F4D-3CC1-49F1-B53C-9EC9C2E7FC6F}" name="Order ID" dataDxfId="14"/>
    <tableColumn id="2" xr3:uid="{264808CD-E025-41E3-B18A-7626AF205911}" name="Date" dataDxfId="13"/>
    <tableColumn id="3" xr3:uid="{573672A5-3625-4E78-B19F-7DEA7AF5320B}" name="Customer Name" dataDxfId="12"/>
    <tableColumn id="4" xr3:uid="{5BDD4AE8-31F4-4D9B-ABF0-C11B061F1FC8}" name="Region" dataDxfId="11"/>
    <tableColumn id="5" xr3:uid="{8B6252BC-6544-48EF-AD5E-3D157608FF5C}" name="Product Category" dataDxfId="10"/>
    <tableColumn id="6" xr3:uid="{890950D3-FF23-4083-8649-A36C5ADB5B2E}" name="Product Name" dataDxfId="9"/>
    <tableColumn id="7" xr3:uid="{C78A18C2-C46F-440B-8445-628E6498F79A}" name="Sales Amount" dataDxfId="8"/>
    <tableColumn id="8" xr3:uid="{08F0D09B-295F-40BB-A9DF-A9CB74978A67}" name="Quantity Sold" dataDxfId="7"/>
    <tableColumn id="9" xr3:uid="{A4707DE8-2443-46D0-819A-6E4E3F02B5FB}" name="Sales Rep" dataDxfId="6"/>
    <tableColumn id="10" xr3:uid="{39EA0513-331D-4BEE-89CC-B6555910A551}" name="Discount" dataDxfId="5"/>
    <tableColumn id="11" xr3:uid="{7C70E1DE-48E8-49C1-8327-5A48D2B4BAA1}" name="Payment Method" dataDxfId="4"/>
    <tableColumn id="12" xr3:uid="{5A461E03-E8D1-43FB-AB47-9F76FFAE08A4}" name="Total Revenueby selling" dataDxfId="3">
      <calculatedColumnFormula>Table1[[#This Row],[Sales Amount]]*Table1[[#This Row],[Quantity Sold]]</calculatedColumnFormula>
    </tableColumn>
    <tableColumn id="13" xr3:uid="{59831FCA-4121-41BF-9562-0EDAF2FBEBD2}" name="Total price after Discount" dataDxfId="2">
      <calculatedColumnFormula>Table1[[#This Row],[Total Revenueby selling]]*(1-Table1[[#This Row],[Discount]])</calculatedColumnFormula>
    </tableColumn>
    <tableColumn id="14" xr3:uid="{996A74A4-7EA9-4830-A376-4A4DACFF3B57}" name="Weekday" dataDxfId="1">
      <calculatedColumnFormula>IF(OR(WEEKDAY(Table1[[#This Row],[Date]])=1,WEEKDAY(Table1[[#This Row],[Date]])=7),"Weekend","Weekday")</calculatedColumnFormula>
    </tableColumn>
    <tableColumn id="18" xr3:uid="{6BDCEE9D-9C46-4BA7-B7DD-BEBB313F33DE}" name="Discount in rupees" dataDxfId="0">
      <calculatedColumnFormula>Table1[[#This Row],[Total Revenueby selling]]-Table1[[#This Row],[Total price after Discount]]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152CA-A0F0-4E9E-8628-D72C84C4CFBB}">
  <dimension ref="A3:F54"/>
  <sheetViews>
    <sheetView topLeftCell="B48" workbookViewId="0">
      <selection activeCell="A46" sqref="A46"/>
    </sheetView>
  </sheetViews>
  <sheetFormatPr defaultRowHeight="14.5" x14ac:dyDescent="0.35"/>
  <cols>
    <col min="1" max="1" width="27" bestFit="1" customWidth="1"/>
    <col min="2" max="2" width="15.26953125" bestFit="1" customWidth="1"/>
    <col min="3" max="3" width="9.6328125" bestFit="1" customWidth="1"/>
    <col min="4" max="4" width="11.90625" bestFit="1" customWidth="1"/>
    <col min="5" max="5" width="5" bestFit="1" customWidth="1"/>
    <col min="6" max="6" width="10.7265625" bestFit="1" customWidth="1"/>
  </cols>
  <sheetData>
    <row r="3" spans="1:1" x14ac:dyDescent="0.35">
      <c r="A3" t="s">
        <v>44</v>
      </c>
    </row>
    <row r="4" spans="1:1" x14ac:dyDescent="0.35">
      <c r="A4">
        <v>12450</v>
      </c>
    </row>
    <row r="7" spans="1:1" x14ac:dyDescent="0.35">
      <c r="A7" t="s">
        <v>45</v>
      </c>
    </row>
    <row r="8" spans="1:1" x14ac:dyDescent="0.35">
      <c r="A8">
        <v>11171.5</v>
      </c>
    </row>
    <row r="11" spans="1:1" x14ac:dyDescent="0.35">
      <c r="A11" t="s">
        <v>46</v>
      </c>
    </row>
    <row r="12" spans="1:1" x14ac:dyDescent="0.35">
      <c r="A12">
        <v>691.66666666666663</v>
      </c>
    </row>
    <row r="17" spans="1:2" x14ac:dyDescent="0.35">
      <c r="A17" s="6" t="s">
        <v>47</v>
      </c>
      <c r="B17" t="s">
        <v>44</v>
      </c>
    </row>
    <row r="18" spans="1:2" x14ac:dyDescent="0.35">
      <c r="A18" s="7" t="s">
        <v>34</v>
      </c>
      <c r="B18">
        <v>2050</v>
      </c>
    </row>
    <row r="19" spans="1:2" x14ac:dyDescent="0.35">
      <c r="A19" s="7" t="s">
        <v>20</v>
      </c>
      <c r="B19">
        <v>4500</v>
      </c>
    </row>
    <row r="20" spans="1:2" x14ac:dyDescent="0.35">
      <c r="A20" s="7" t="s">
        <v>26</v>
      </c>
      <c r="B20">
        <v>3050</v>
      </c>
    </row>
    <row r="21" spans="1:2" x14ac:dyDescent="0.35">
      <c r="A21" s="7" t="s">
        <v>37</v>
      </c>
      <c r="B21">
        <v>2850</v>
      </c>
    </row>
    <row r="22" spans="1:2" x14ac:dyDescent="0.35">
      <c r="A22" s="7" t="s">
        <v>48</v>
      </c>
      <c r="B22">
        <v>12450</v>
      </c>
    </row>
    <row r="31" spans="1:2" x14ac:dyDescent="0.35">
      <c r="A31" s="6" t="s">
        <v>47</v>
      </c>
      <c r="B31" t="s">
        <v>44</v>
      </c>
    </row>
    <row r="32" spans="1:2" x14ac:dyDescent="0.35">
      <c r="A32" s="7" t="s">
        <v>28</v>
      </c>
      <c r="B32">
        <v>3050</v>
      </c>
    </row>
    <row r="33" spans="1:2" x14ac:dyDescent="0.35">
      <c r="A33" s="7" t="s">
        <v>16</v>
      </c>
      <c r="B33">
        <v>3600</v>
      </c>
    </row>
    <row r="34" spans="1:2" x14ac:dyDescent="0.35">
      <c r="A34" s="7" t="s">
        <v>22</v>
      </c>
      <c r="B34">
        <v>3850</v>
      </c>
    </row>
    <row r="35" spans="1:2" x14ac:dyDescent="0.35">
      <c r="A35" s="7" t="s">
        <v>36</v>
      </c>
      <c r="B35">
        <v>1950</v>
      </c>
    </row>
    <row r="36" spans="1:2" x14ac:dyDescent="0.35">
      <c r="A36" s="7" t="s">
        <v>48</v>
      </c>
      <c r="B36">
        <v>12450</v>
      </c>
    </row>
    <row r="45" spans="1:2" x14ac:dyDescent="0.35">
      <c r="A45" t="s">
        <v>49</v>
      </c>
    </row>
    <row r="46" spans="1:2" x14ac:dyDescent="0.35">
      <c r="A46">
        <v>1278.5</v>
      </c>
    </row>
    <row r="52" spans="1:6" x14ac:dyDescent="0.35">
      <c r="B52" s="6" t="s">
        <v>50</v>
      </c>
    </row>
    <row r="53" spans="1:6" x14ac:dyDescent="0.35">
      <c r="B53" t="s">
        <v>19</v>
      </c>
      <c r="C53" t="s">
        <v>25</v>
      </c>
      <c r="D53" t="s">
        <v>30</v>
      </c>
      <c r="E53" t="s">
        <v>27</v>
      </c>
      <c r="F53" t="s">
        <v>48</v>
      </c>
    </row>
    <row r="54" spans="1:6" x14ac:dyDescent="0.35">
      <c r="A54" t="s">
        <v>44</v>
      </c>
      <c r="B54">
        <v>7000</v>
      </c>
      <c r="C54">
        <v>2000</v>
      </c>
      <c r="D54">
        <v>2850</v>
      </c>
      <c r="E54">
        <v>600</v>
      </c>
      <c r="F54">
        <v>12450</v>
      </c>
    </row>
  </sheetData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opLeftCell="D1" workbookViewId="0">
      <selection activeCell="N7" sqref="N7"/>
    </sheetView>
  </sheetViews>
  <sheetFormatPr defaultRowHeight="14.5" x14ac:dyDescent="0.35"/>
  <cols>
    <col min="1" max="1" width="12.54296875" bestFit="1" customWidth="1"/>
    <col min="2" max="2" width="10.08984375" bestFit="1" customWidth="1"/>
    <col min="3" max="3" width="12.81640625" bestFit="1" customWidth="1"/>
    <col min="5" max="5" width="12.81640625" bestFit="1" customWidth="1"/>
    <col min="6" max="6" width="12" bestFit="1" customWidth="1"/>
    <col min="7" max="7" width="12.1796875" bestFit="1" customWidth="1"/>
    <col min="8" max="8" width="12.7265625" bestFit="1" customWidth="1"/>
    <col min="9" max="9" width="13.1796875" bestFit="1" customWidth="1"/>
    <col min="11" max="11" width="12.81640625" bestFit="1" customWidth="1"/>
    <col min="12" max="12" width="19.36328125" bestFit="1" customWidth="1"/>
    <col min="13" max="13" width="17.26953125" bestFit="1" customWidth="1"/>
    <col min="15" max="15" width="13.08984375" bestFit="1" customWidth="1"/>
  </cols>
  <sheetData>
    <row r="1" spans="1:15" ht="30" customHeight="1" x14ac:dyDescent="0.35">
      <c r="A1" s="1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5">
      <c r="A2" s="2">
        <v>1001</v>
      </c>
      <c r="B2" s="3">
        <v>45292</v>
      </c>
      <c r="C2" s="2" t="s">
        <v>15</v>
      </c>
      <c r="D2" s="2" t="s">
        <v>16</v>
      </c>
      <c r="E2" s="2" t="s">
        <v>17</v>
      </c>
      <c r="F2" s="2" t="s">
        <v>18</v>
      </c>
      <c r="G2" s="2">
        <v>800</v>
      </c>
      <c r="H2" s="2">
        <v>2</v>
      </c>
      <c r="I2" s="2" t="s">
        <v>19</v>
      </c>
      <c r="J2" s="2">
        <v>0.1</v>
      </c>
      <c r="K2" s="2" t="s">
        <v>20</v>
      </c>
      <c r="L2" s="2">
        <f>Table1[[#This Row],[Sales Amount]]*Table1[[#This Row],[Quantity Sold]]</f>
        <v>1600</v>
      </c>
      <c r="M2" s="2">
        <f>Table1[[#This Row],[Total Revenueby selling]]*(1-Table1[[#This Row],[Discount]])</f>
        <v>1440</v>
      </c>
      <c r="N2" s="2" t="str">
        <f>IF(OR(WEEKDAY(Table1[[#This Row],[Date]])=1,WEEKDAY(Table1[[#This Row],[Date]])=7),"Weekend","Weekday")</f>
        <v>Weekday</v>
      </c>
      <c r="O2" s="4">
        <f>Table1[[#This Row],[Total Revenueby selling]]-Table1[[#This Row],[Total price after Discount]]</f>
        <v>160</v>
      </c>
    </row>
    <row r="3" spans="1:15" ht="29" x14ac:dyDescent="0.35">
      <c r="A3" s="2">
        <v>1002</v>
      </c>
      <c r="B3" s="3">
        <v>45293</v>
      </c>
      <c r="C3" s="2" t="s">
        <v>21</v>
      </c>
      <c r="D3" s="2" t="s">
        <v>22</v>
      </c>
      <c r="E3" s="2" t="s">
        <v>23</v>
      </c>
      <c r="F3" s="2" t="s">
        <v>24</v>
      </c>
      <c r="G3" s="2">
        <v>500</v>
      </c>
      <c r="H3" s="2">
        <v>1</v>
      </c>
      <c r="I3" s="2" t="s">
        <v>25</v>
      </c>
      <c r="J3" s="2">
        <v>0.15</v>
      </c>
      <c r="K3" s="2" t="s">
        <v>26</v>
      </c>
      <c r="L3" s="2">
        <f>Table1[[#This Row],[Sales Amount]]*Table1[[#This Row],[Quantity Sold]]</f>
        <v>500</v>
      </c>
      <c r="M3" s="2">
        <f>Table1[[#This Row],[Total Revenueby selling]]*(1-Table1[[#This Row],[Discount]])</f>
        <v>425</v>
      </c>
      <c r="N3" s="2" t="str">
        <f>IF(OR(WEEKDAY(Table1[[#This Row],[Date]])=1,WEEKDAY(Table1[[#This Row],[Date]])=7),"Weekend","Weekday")</f>
        <v>Weekday</v>
      </c>
      <c r="O3" s="2">
        <f>Table1[[#This Row],[Total Revenueby selling]]-Table1[[#This Row],[Total price after Discount]]</f>
        <v>75</v>
      </c>
    </row>
    <row r="4" spans="1:15" x14ac:dyDescent="0.35">
      <c r="A4" s="2">
        <v>1003</v>
      </c>
      <c r="B4" s="3">
        <v>45294</v>
      </c>
      <c r="C4" s="2" t="s">
        <v>27</v>
      </c>
      <c r="D4" s="2" t="s">
        <v>28</v>
      </c>
      <c r="E4" s="2" t="s">
        <v>17</v>
      </c>
      <c r="F4" s="2" t="s">
        <v>29</v>
      </c>
      <c r="G4" s="2">
        <v>450</v>
      </c>
      <c r="H4" s="2">
        <v>1</v>
      </c>
      <c r="I4" s="2" t="s">
        <v>30</v>
      </c>
      <c r="J4" s="2">
        <v>0.05</v>
      </c>
      <c r="K4" s="2" t="s">
        <v>20</v>
      </c>
      <c r="L4" s="2">
        <f>Table1[[#This Row],[Sales Amount]]*Table1[[#This Row],[Quantity Sold]]</f>
        <v>450</v>
      </c>
      <c r="M4" s="2">
        <f>Table1[[#This Row],[Total Revenueby selling]]*(1-Table1[[#This Row],[Discount]])</f>
        <v>427.5</v>
      </c>
      <c r="N4" s="2" t="str">
        <f>IF(OR(WEEKDAY(Table1[[#This Row],[Date]])=1,WEEKDAY(Table1[[#This Row],[Date]])=7),"Weekend","Weekday")</f>
        <v>Weekday</v>
      </c>
      <c r="O4" s="2">
        <f>Table1[[#This Row],[Total Revenueby selling]]-Table1[[#This Row],[Total price after Discount]]</f>
        <v>22.5</v>
      </c>
    </row>
    <row r="5" spans="1:15" x14ac:dyDescent="0.35">
      <c r="A5" s="2">
        <v>1004</v>
      </c>
      <c r="B5" s="3">
        <v>45295</v>
      </c>
      <c r="C5" s="2" t="s">
        <v>31</v>
      </c>
      <c r="D5" s="2" t="s">
        <v>16</v>
      </c>
      <c r="E5" s="2" t="s">
        <v>32</v>
      </c>
      <c r="F5" s="2" t="s">
        <v>33</v>
      </c>
      <c r="G5" s="2">
        <v>350</v>
      </c>
      <c r="H5" s="2">
        <v>1</v>
      </c>
      <c r="I5" s="2" t="s">
        <v>30</v>
      </c>
      <c r="J5" s="2">
        <v>0.2</v>
      </c>
      <c r="K5" s="2" t="s">
        <v>34</v>
      </c>
      <c r="L5" s="2">
        <f>Table1[[#This Row],[Sales Amount]]*Table1[[#This Row],[Quantity Sold]]</f>
        <v>350</v>
      </c>
      <c r="M5" s="2">
        <f>Table1[[#This Row],[Total Revenueby selling]]*(1-Table1[[#This Row],[Discount]])</f>
        <v>280</v>
      </c>
      <c r="N5" s="2" t="str">
        <f>IF(OR(WEEKDAY(Table1[[#This Row],[Date]])=1,WEEKDAY(Table1[[#This Row],[Date]])=7),"Weekend","Weekday")</f>
        <v>Weekday</v>
      </c>
      <c r="O5" s="2">
        <f>Table1[[#This Row],[Total Revenueby selling]]-Table1[[#This Row],[Total price after Discount]]</f>
        <v>70</v>
      </c>
    </row>
    <row r="6" spans="1:15" x14ac:dyDescent="0.35">
      <c r="A6" s="2">
        <v>1005</v>
      </c>
      <c r="B6" s="3">
        <v>45295</v>
      </c>
      <c r="C6" s="2" t="s">
        <v>35</v>
      </c>
      <c r="D6" s="2" t="s">
        <v>36</v>
      </c>
      <c r="E6" s="2" t="s">
        <v>17</v>
      </c>
      <c r="F6" s="2" t="s">
        <v>18</v>
      </c>
      <c r="G6" s="2">
        <v>800</v>
      </c>
      <c r="H6" s="2">
        <v>1</v>
      </c>
      <c r="I6" s="2" t="s">
        <v>19</v>
      </c>
      <c r="J6" s="2">
        <v>0.1</v>
      </c>
      <c r="K6" s="2" t="s">
        <v>37</v>
      </c>
      <c r="L6" s="2">
        <f>Table1[[#This Row],[Sales Amount]]*Table1[[#This Row],[Quantity Sold]]</f>
        <v>800</v>
      </c>
      <c r="M6" s="2">
        <f>Table1[[#This Row],[Total Revenueby selling]]*(1-Table1[[#This Row],[Discount]])</f>
        <v>720</v>
      </c>
      <c r="N6" s="2" t="str">
        <f>IF(OR(WEEKDAY(Table1[[#This Row],[Date]])=1,WEEKDAY(Table1[[#This Row],[Date]])=7),"Weekend","Weekday")</f>
        <v>Weekday</v>
      </c>
      <c r="O6" s="4">
        <f>Table1[[#This Row],[Total Revenueby selling]]-Table1[[#This Row],[Total price after Discount]]</f>
        <v>80</v>
      </c>
    </row>
    <row r="7" spans="1:15" ht="29" x14ac:dyDescent="0.35">
      <c r="A7" s="2">
        <v>1006</v>
      </c>
      <c r="B7" s="3">
        <v>45297</v>
      </c>
      <c r="C7" s="2" t="s">
        <v>25</v>
      </c>
      <c r="D7" s="2" t="s">
        <v>16</v>
      </c>
      <c r="E7" s="2" t="s">
        <v>23</v>
      </c>
      <c r="F7" s="2" t="s">
        <v>38</v>
      </c>
      <c r="G7" s="2">
        <v>600</v>
      </c>
      <c r="H7" s="2">
        <v>1</v>
      </c>
      <c r="I7" s="2" t="s">
        <v>27</v>
      </c>
      <c r="J7" s="2">
        <v>0.2</v>
      </c>
      <c r="K7" s="2" t="s">
        <v>20</v>
      </c>
      <c r="L7" s="2">
        <f>Table1[[#This Row],[Sales Amount]]*Table1[[#This Row],[Quantity Sold]]</f>
        <v>600</v>
      </c>
      <c r="M7" s="2">
        <f>Table1[[#This Row],[Total Revenueby selling]]*(1-Table1[[#This Row],[Discount]])</f>
        <v>480</v>
      </c>
      <c r="N7" s="4" t="str">
        <f>IF(OR(WEEKDAY(Table1[[#This Row],[Date]])=1,WEEKDAY(Table1[[#This Row],[Date]])=7),"Weekend","Weekday")</f>
        <v>Weekend</v>
      </c>
      <c r="O7" s="2">
        <f>Table1[[#This Row],[Total Revenueby selling]]-Table1[[#This Row],[Total price after Discount]]</f>
        <v>120</v>
      </c>
    </row>
    <row r="8" spans="1:15" x14ac:dyDescent="0.35">
      <c r="A8" s="2">
        <v>1007</v>
      </c>
      <c r="B8" s="3">
        <v>45298</v>
      </c>
      <c r="C8" s="2" t="s">
        <v>39</v>
      </c>
      <c r="D8" s="2" t="s">
        <v>22</v>
      </c>
      <c r="E8" s="2" t="s">
        <v>17</v>
      </c>
      <c r="F8" s="2" t="s">
        <v>18</v>
      </c>
      <c r="G8" s="2">
        <v>800</v>
      </c>
      <c r="H8" s="2">
        <v>0</v>
      </c>
      <c r="I8" s="2" t="s">
        <v>30</v>
      </c>
      <c r="J8" s="2">
        <v>0.15</v>
      </c>
      <c r="K8" s="2" t="s">
        <v>26</v>
      </c>
      <c r="L8" s="2">
        <f>Table1[[#This Row],[Sales Amount]]*Table1[[#This Row],[Quantity Sold]]</f>
        <v>0</v>
      </c>
      <c r="M8" s="2">
        <f>Table1[[#This Row],[Total Revenueby selling]]*(1-Table1[[#This Row],[Discount]])</f>
        <v>0</v>
      </c>
      <c r="N8" s="4" t="str">
        <f>IF(OR(WEEKDAY(Table1[[#This Row],[Date]])=1,WEEKDAY(Table1[[#This Row],[Date]])=7),"Weekend","Weekday")</f>
        <v>Weekend</v>
      </c>
      <c r="O8" s="4">
        <f>Table1[[#This Row],[Total Revenueby selling]]-Table1[[#This Row],[Total price after Discount]]</f>
        <v>0</v>
      </c>
    </row>
    <row r="9" spans="1:15" ht="29" x14ac:dyDescent="0.35">
      <c r="A9" s="2">
        <v>1008</v>
      </c>
      <c r="B9" s="3">
        <v>45299</v>
      </c>
      <c r="C9" s="2" t="s">
        <v>15</v>
      </c>
      <c r="D9" s="2" t="s">
        <v>28</v>
      </c>
      <c r="E9" s="2" t="s">
        <v>23</v>
      </c>
      <c r="F9" s="2" t="s">
        <v>24</v>
      </c>
      <c r="G9" s="2">
        <v>500</v>
      </c>
      <c r="H9" s="2">
        <v>2</v>
      </c>
      <c r="I9" s="2" t="s">
        <v>19</v>
      </c>
      <c r="J9" s="2">
        <v>0</v>
      </c>
      <c r="K9" s="2" t="s">
        <v>34</v>
      </c>
      <c r="L9" s="2">
        <f>Table1[[#This Row],[Sales Amount]]*Table1[[#This Row],[Quantity Sold]]</f>
        <v>1000</v>
      </c>
      <c r="M9" s="2">
        <f>Table1[[#This Row],[Total Revenueby selling]]*(1-Table1[[#This Row],[Discount]])</f>
        <v>1000</v>
      </c>
      <c r="N9" s="2" t="str">
        <f>IF(OR(WEEKDAY(Table1[[#This Row],[Date]])=1,WEEKDAY(Table1[[#This Row],[Date]])=7),"Weekend","Weekday")</f>
        <v>Weekday</v>
      </c>
      <c r="O9" s="2">
        <f>Table1[[#This Row],[Total Revenueby selling]]-Table1[[#This Row],[Total price after Discount]]</f>
        <v>0</v>
      </c>
    </row>
    <row r="10" spans="1:15" x14ac:dyDescent="0.35">
      <c r="A10" s="2">
        <v>1009</v>
      </c>
      <c r="B10" s="3">
        <v>45299</v>
      </c>
      <c r="C10" s="2" t="s">
        <v>21</v>
      </c>
      <c r="D10" s="2" t="s">
        <v>16</v>
      </c>
      <c r="E10" s="2" t="s">
        <v>32</v>
      </c>
      <c r="F10" s="2" t="s">
        <v>40</v>
      </c>
      <c r="G10" s="2">
        <v>150</v>
      </c>
      <c r="H10" s="2">
        <v>3</v>
      </c>
      <c r="I10" s="2" t="s">
        <v>25</v>
      </c>
      <c r="J10" s="2">
        <v>0.05</v>
      </c>
      <c r="K10" s="2" t="s">
        <v>20</v>
      </c>
      <c r="L10" s="2">
        <f>Table1[[#This Row],[Sales Amount]]*Table1[[#This Row],[Quantity Sold]]</f>
        <v>450</v>
      </c>
      <c r="M10" s="2">
        <f>Table1[[#This Row],[Total Revenueby selling]]*(1-Table1[[#This Row],[Discount]])</f>
        <v>427.5</v>
      </c>
      <c r="N10" s="2" t="str">
        <f>IF(OR(WEEKDAY(Table1[[#This Row],[Date]])=1,WEEKDAY(Table1[[#This Row],[Date]])=7),"Weekend","Weekday")</f>
        <v>Weekday</v>
      </c>
      <c r="O10" s="2">
        <f>Table1[[#This Row],[Total Revenueby selling]]-Table1[[#This Row],[Total price after Discount]]</f>
        <v>22.5</v>
      </c>
    </row>
    <row r="11" spans="1:15" x14ac:dyDescent="0.35">
      <c r="A11" s="2">
        <v>1010</v>
      </c>
      <c r="B11" s="3">
        <v>45300</v>
      </c>
      <c r="C11" s="2" t="s">
        <v>39</v>
      </c>
      <c r="D11" s="2" t="s">
        <v>36</v>
      </c>
      <c r="E11" s="2" t="s">
        <v>32</v>
      </c>
      <c r="F11" s="2" t="s">
        <v>33</v>
      </c>
      <c r="G11" s="2">
        <v>350</v>
      </c>
      <c r="H11" s="2">
        <v>2</v>
      </c>
      <c r="I11" s="2" t="s">
        <v>19</v>
      </c>
      <c r="J11" s="2">
        <v>0.1</v>
      </c>
      <c r="K11" s="2" t="s">
        <v>26</v>
      </c>
      <c r="L11" s="2">
        <f>Table1[[#This Row],[Sales Amount]]*Table1[[#This Row],[Quantity Sold]]</f>
        <v>700</v>
      </c>
      <c r="M11" s="2">
        <f>Table1[[#This Row],[Total Revenueby selling]]*(1-Table1[[#This Row],[Discount]])</f>
        <v>630</v>
      </c>
      <c r="N11" s="2" t="str">
        <f>IF(OR(WEEKDAY(Table1[[#This Row],[Date]])=1,WEEKDAY(Table1[[#This Row],[Date]])=7),"Weekend","Weekday")</f>
        <v>Weekday</v>
      </c>
      <c r="O11" s="2">
        <f>Table1[[#This Row],[Total Revenueby selling]]-Table1[[#This Row],[Total price after Discount]]</f>
        <v>70</v>
      </c>
    </row>
    <row r="12" spans="1:15" x14ac:dyDescent="0.35">
      <c r="A12" s="2">
        <v>1012</v>
      </c>
      <c r="B12" s="3">
        <v>45301</v>
      </c>
      <c r="C12" s="2" t="s">
        <v>35</v>
      </c>
      <c r="D12" s="2" t="s">
        <v>22</v>
      </c>
      <c r="E12" s="2" t="s">
        <v>32</v>
      </c>
      <c r="F12" s="2" t="s">
        <v>33</v>
      </c>
      <c r="G12" s="2">
        <v>700</v>
      </c>
      <c r="H12" s="2">
        <v>1</v>
      </c>
      <c r="I12" s="2" t="s">
        <v>19</v>
      </c>
      <c r="J12" s="2">
        <v>0.05</v>
      </c>
      <c r="K12" s="2" t="s">
        <v>34</v>
      </c>
      <c r="L12" s="2">
        <f>Table1[[#This Row],[Sales Amount]]*Table1[[#This Row],[Quantity Sold]]</f>
        <v>700</v>
      </c>
      <c r="M12" s="2">
        <f>Table1[[#This Row],[Total Revenueby selling]]*(1-Table1[[#This Row],[Discount]])</f>
        <v>665</v>
      </c>
      <c r="N12" s="2" t="str">
        <f>IF(OR(WEEKDAY(Table1[[#This Row],[Date]])=1,WEEKDAY(Table1[[#This Row],[Date]])=7),"Weekend","Weekday")</f>
        <v>Weekday</v>
      </c>
      <c r="O12" s="2">
        <f>Table1[[#This Row],[Total Revenueby selling]]-Table1[[#This Row],[Total price after Discount]]</f>
        <v>35</v>
      </c>
    </row>
    <row r="13" spans="1:15" ht="29" x14ac:dyDescent="0.35">
      <c r="A13" s="2">
        <v>1013</v>
      </c>
      <c r="B13" s="3">
        <v>45302</v>
      </c>
      <c r="C13" s="2" t="s">
        <v>31</v>
      </c>
      <c r="D13" s="2" t="s">
        <v>16</v>
      </c>
      <c r="E13" s="2" t="s">
        <v>30</v>
      </c>
      <c r="F13" s="2" t="s">
        <v>41</v>
      </c>
      <c r="G13" s="2">
        <v>0</v>
      </c>
      <c r="H13" s="2">
        <v>1</v>
      </c>
      <c r="I13" s="2" t="s">
        <v>30</v>
      </c>
      <c r="J13" s="2">
        <v>0.1</v>
      </c>
      <c r="K13" s="2" t="s">
        <v>20</v>
      </c>
      <c r="L13" s="2">
        <f>Table1[[#This Row],[Sales Amount]]*Table1[[#This Row],[Quantity Sold]]</f>
        <v>0</v>
      </c>
      <c r="M13" s="2">
        <f>Table1[[#This Row],[Total Revenueby selling]]*(1-Table1[[#This Row],[Discount]])</f>
        <v>0</v>
      </c>
      <c r="N13" s="2" t="str">
        <f>IF(OR(WEEKDAY(Table1[[#This Row],[Date]])=1,WEEKDAY(Table1[[#This Row],[Date]])=7),"Weekend","Weekday")</f>
        <v>Weekday</v>
      </c>
      <c r="O13" s="2">
        <f>Table1[[#This Row],[Total Revenueby selling]]-Table1[[#This Row],[Total price after Discount]]</f>
        <v>0</v>
      </c>
    </row>
    <row r="14" spans="1:15" x14ac:dyDescent="0.35">
      <c r="A14" s="2">
        <v>1014</v>
      </c>
      <c r="B14" s="3">
        <v>45303</v>
      </c>
      <c r="C14" s="2" t="s">
        <v>27</v>
      </c>
      <c r="D14" s="2" t="s">
        <v>36</v>
      </c>
      <c r="E14" s="2" t="s">
        <v>17</v>
      </c>
      <c r="F14" s="2" t="s">
        <v>29</v>
      </c>
      <c r="G14" s="2">
        <v>450</v>
      </c>
      <c r="H14" s="2">
        <v>1</v>
      </c>
      <c r="I14" s="2" t="s">
        <v>30</v>
      </c>
      <c r="J14" s="2">
        <v>0</v>
      </c>
      <c r="K14" s="2" t="s">
        <v>37</v>
      </c>
      <c r="L14" s="2">
        <f>Table1[[#This Row],[Sales Amount]]*Table1[[#This Row],[Quantity Sold]]</f>
        <v>450</v>
      </c>
      <c r="M14" s="2">
        <f>Table1[[#This Row],[Total Revenueby selling]]*(1-Table1[[#This Row],[Discount]])</f>
        <v>450</v>
      </c>
      <c r="N14" s="2" t="str">
        <f>IF(OR(WEEKDAY(Table1[[#This Row],[Date]])=1,WEEKDAY(Table1[[#This Row],[Date]])=7),"Weekend","Weekday")</f>
        <v>Weekday</v>
      </c>
      <c r="O14" s="2">
        <f>Table1[[#This Row],[Total Revenueby selling]]-Table1[[#This Row],[Total price after Discount]]</f>
        <v>0</v>
      </c>
    </row>
    <row r="15" spans="1:15" x14ac:dyDescent="0.35">
      <c r="A15" s="2">
        <v>1015</v>
      </c>
      <c r="B15" s="3">
        <v>45304</v>
      </c>
      <c r="C15" s="2" t="s">
        <v>35</v>
      </c>
      <c r="D15" s="2" t="s">
        <v>22</v>
      </c>
      <c r="E15" s="2" t="s">
        <v>17</v>
      </c>
      <c r="F15" s="2" t="s">
        <v>42</v>
      </c>
      <c r="G15" s="2">
        <v>700</v>
      </c>
      <c r="H15" s="2">
        <v>2</v>
      </c>
      <c r="I15" s="2" t="s">
        <v>19</v>
      </c>
      <c r="J15" s="2">
        <v>0.1</v>
      </c>
      <c r="K15" s="2" t="s">
        <v>26</v>
      </c>
      <c r="L15" s="2">
        <f>Table1[[#This Row],[Sales Amount]]*Table1[[#This Row],[Quantity Sold]]</f>
        <v>1400</v>
      </c>
      <c r="M15" s="2">
        <f>Table1[[#This Row],[Total Revenueby selling]]*(1-Table1[[#This Row],[Discount]])</f>
        <v>1260</v>
      </c>
      <c r="N15" s="2" t="str">
        <f>IF(OR(WEEKDAY(Table1[[#This Row],[Date]])=1,WEEKDAY(Table1[[#This Row],[Date]])=7),"Weekend","Weekday")</f>
        <v>Weekend</v>
      </c>
      <c r="O15" s="2">
        <f>Table1[[#This Row],[Total Revenueby selling]]-Table1[[#This Row],[Total price after Discount]]</f>
        <v>140</v>
      </c>
    </row>
    <row r="16" spans="1:15" ht="29" x14ac:dyDescent="0.35">
      <c r="A16" s="2">
        <v>1016</v>
      </c>
      <c r="B16" s="3">
        <v>45304</v>
      </c>
      <c r="C16" s="2" t="s">
        <v>25</v>
      </c>
      <c r="D16" s="2" t="s">
        <v>16</v>
      </c>
      <c r="E16" s="2" t="s">
        <v>23</v>
      </c>
      <c r="F16" s="2" t="s">
        <v>38</v>
      </c>
      <c r="G16" s="2">
        <v>600</v>
      </c>
      <c r="H16" s="2">
        <v>1</v>
      </c>
      <c r="I16" s="2" t="s">
        <v>25</v>
      </c>
      <c r="J16" s="2">
        <v>0.2</v>
      </c>
      <c r="K16" s="2" t="s">
        <v>20</v>
      </c>
      <c r="L16" s="2">
        <f>Table1[[#This Row],[Sales Amount]]*Table1[[#This Row],[Quantity Sold]]</f>
        <v>600</v>
      </c>
      <c r="M16" s="2">
        <f>Table1[[#This Row],[Total Revenueby selling]]*(1-Table1[[#This Row],[Discount]])</f>
        <v>480</v>
      </c>
      <c r="N16" s="2" t="str">
        <f>IF(OR(WEEKDAY(Table1[[#This Row],[Date]])=1,WEEKDAY(Table1[[#This Row],[Date]])=7),"Weekend","Weekday")</f>
        <v>Weekend</v>
      </c>
      <c r="O16" s="2">
        <f>Table1[[#This Row],[Total Revenueby selling]]-Table1[[#This Row],[Total price after Discount]]</f>
        <v>120</v>
      </c>
    </row>
    <row r="17" spans="1:15" ht="29" x14ac:dyDescent="0.35">
      <c r="A17" s="2">
        <v>1017</v>
      </c>
      <c r="B17" s="3">
        <v>45305</v>
      </c>
      <c r="C17" s="2" t="s">
        <v>39</v>
      </c>
      <c r="D17" s="2" t="s">
        <v>22</v>
      </c>
      <c r="E17" s="2" t="s">
        <v>23</v>
      </c>
      <c r="F17" s="2" t="s">
        <v>43</v>
      </c>
      <c r="G17" s="2">
        <v>800</v>
      </c>
      <c r="H17" s="2">
        <v>1</v>
      </c>
      <c r="I17" s="2" t="s">
        <v>19</v>
      </c>
      <c r="J17" s="2">
        <v>0.15</v>
      </c>
      <c r="K17" s="2" t="s">
        <v>20</v>
      </c>
      <c r="L17" s="2">
        <f>Table1[[#This Row],[Sales Amount]]*Table1[[#This Row],[Quantity Sold]]</f>
        <v>800</v>
      </c>
      <c r="M17" s="2">
        <f>Table1[[#This Row],[Total Revenueby selling]]*(1-Table1[[#This Row],[Discount]])</f>
        <v>680</v>
      </c>
      <c r="N17" s="2" t="str">
        <f>IF(OR(WEEKDAY(Table1[[#This Row],[Date]])=1,WEEKDAY(Table1[[#This Row],[Date]])=7),"Weekend","Weekday")</f>
        <v>Weekend</v>
      </c>
      <c r="O17" s="2">
        <f>Table1[[#This Row],[Total Revenueby selling]]-Table1[[#This Row],[Total price after Discount]]</f>
        <v>120</v>
      </c>
    </row>
    <row r="18" spans="1:15" x14ac:dyDescent="0.35">
      <c r="A18" s="2">
        <v>1018</v>
      </c>
      <c r="B18" s="3">
        <v>45306</v>
      </c>
      <c r="C18" s="2" t="s">
        <v>15</v>
      </c>
      <c r="D18" s="2" t="s">
        <v>28</v>
      </c>
      <c r="E18" s="2" t="s">
        <v>17</v>
      </c>
      <c r="F18" s="2" t="s">
        <v>18</v>
      </c>
      <c r="G18" s="2">
        <v>800</v>
      </c>
      <c r="H18" s="2">
        <v>2</v>
      </c>
      <c r="I18" s="2" t="s">
        <v>30</v>
      </c>
      <c r="J18" s="2">
        <v>0.11</v>
      </c>
      <c r="K18" s="2" t="s">
        <v>37</v>
      </c>
      <c r="L18" s="2">
        <f>Table1[[#This Row],[Sales Amount]]*Table1[[#This Row],[Quantity Sold]]</f>
        <v>1600</v>
      </c>
      <c r="M18" s="2">
        <f>Table1[[#This Row],[Total Revenueby selling]]*(1-Table1[[#This Row],[Discount]])</f>
        <v>1424</v>
      </c>
      <c r="N18" s="2" t="str">
        <f>IF(OR(WEEKDAY(Table1[[#This Row],[Date]])=1,WEEKDAY(Table1[[#This Row],[Date]])=7),"Weekend","Weekday")</f>
        <v>Weekday</v>
      </c>
      <c r="O18" s="2">
        <f>Table1[[#This Row],[Total Revenueby selling]]-Table1[[#This Row],[Total price after Discount]]</f>
        <v>176</v>
      </c>
    </row>
    <row r="19" spans="1:15" x14ac:dyDescent="0.35">
      <c r="A19" s="2">
        <v>1019</v>
      </c>
      <c r="B19" s="3">
        <v>45306</v>
      </c>
      <c r="C19" s="2" t="s">
        <v>21</v>
      </c>
      <c r="D19" s="2" t="s">
        <v>22</v>
      </c>
      <c r="E19" s="2" t="s">
        <v>32</v>
      </c>
      <c r="F19" s="2" t="s">
        <v>40</v>
      </c>
      <c r="G19" s="2">
        <v>450</v>
      </c>
      <c r="H19" s="2">
        <v>1</v>
      </c>
      <c r="I19" s="2" t="s">
        <v>25</v>
      </c>
      <c r="J19" s="2">
        <v>0.15</v>
      </c>
      <c r="K19" s="2" t="s">
        <v>26</v>
      </c>
      <c r="L19" s="2">
        <f>Table1[[#This Row],[Sales Amount]]*Table1[[#This Row],[Quantity Sold]]</f>
        <v>450</v>
      </c>
      <c r="M19" s="2">
        <f>Table1[[#This Row],[Total Revenueby selling]]*(1-Table1[[#This Row],[Discount]])</f>
        <v>382.5</v>
      </c>
      <c r="N19" s="2" t="str">
        <f>IF(OR(WEEKDAY(Table1[[#This Row],[Date]])=1,WEEKDAY(Table1[[#This Row],[Date]])=7),"Weekend","Weekday")</f>
        <v>Weekday</v>
      </c>
      <c r="O19" s="2">
        <f>Table1[[#This Row],[Total Revenueby selling]]-Table1[[#This Row],[Total price after Discount]]</f>
        <v>67.5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25C5C-E10C-441E-BC3E-090A6220996C}">
  <dimension ref="B4:G7"/>
  <sheetViews>
    <sheetView showGridLines="0" tabSelected="1" zoomScale="69" workbookViewId="0">
      <selection activeCell="G9" sqref="G9"/>
    </sheetView>
  </sheetViews>
  <sheetFormatPr defaultRowHeight="14.5" x14ac:dyDescent="0.35"/>
  <cols>
    <col min="1" max="1" width="3.90625" customWidth="1"/>
    <col min="2" max="2" width="27.54296875" customWidth="1"/>
    <col min="3" max="3" width="3.90625" customWidth="1"/>
    <col min="4" max="4" width="27.453125" customWidth="1"/>
    <col min="5" max="5" width="3.08984375" customWidth="1"/>
    <col min="6" max="7" width="29.81640625" bestFit="1" customWidth="1"/>
  </cols>
  <sheetData>
    <row r="4" spans="2:7" ht="18.5" x14ac:dyDescent="0.45">
      <c r="B4" s="8" t="s">
        <v>53</v>
      </c>
      <c r="C4" t="s">
        <v>51</v>
      </c>
      <c r="D4" s="9" t="s">
        <v>54</v>
      </c>
      <c r="E4" s="12"/>
      <c r="F4" s="8" t="s">
        <v>52</v>
      </c>
    </row>
    <row r="5" spans="2:7" ht="28.5" x14ac:dyDescent="0.65">
      <c r="B5" s="10">
        <v>12450</v>
      </c>
      <c r="D5" s="10">
        <v>11171.5</v>
      </c>
      <c r="E5" s="11"/>
      <c r="F5" s="10">
        <v>691.66666666666663</v>
      </c>
      <c r="G5" s="10"/>
    </row>
    <row r="6" spans="2:7" ht="18.5" x14ac:dyDescent="0.45">
      <c r="F6" s="8" t="s">
        <v>55</v>
      </c>
    </row>
    <row r="7" spans="2:7" ht="28.5" x14ac:dyDescent="0.65">
      <c r="F7" s="10">
        <v>1278.5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Raw Data</vt:lpstr>
      <vt:lpstr>Final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peesa sirisha</cp:lastModifiedBy>
  <dcterms:created xsi:type="dcterms:W3CDTF">2015-06-05T18:17:20Z</dcterms:created>
  <dcterms:modified xsi:type="dcterms:W3CDTF">2025-03-05T06:24:37Z</dcterms:modified>
</cp:coreProperties>
</file>