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drawings/drawing10.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Krishna\Downloads\"/>
    </mc:Choice>
  </mc:AlternateContent>
  <xr:revisionPtr revIDLastSave="0" documentId="13_ncr:1_{50706F75-4B0C-4C95-AEEC-C87A1606BFA8}" xr6:coauthVersionLast="47" xr6:coauthVersionMax="47" xr10:uidLastSave="{00000000-0000-0000-0000-000000000000}"/>
  <bookViews>
    <workbookView xWindow="-108" yWindow="-108" windowWidth="23256" windowHeight="12456" firstSheet="2" activeTab="11" xr2:uid="{6314207B-641A-4712-9556-5921E9661FDC}"/>
  </bookViews>
  <sheets>
    <sheet name="Data_set 2" sheetId="1" r:id="rId1"/>
    <sheet name="Task1" sheetId="2" r:id="rId2"/>
    <sheet name="Task2a" sheetId="3" r:id="rId3"/>
    <sheet name="Task2b" sheetId="4" r:id="rId4"/>
    <sheet name="Task3a" sheetId="5" r:id="rId5"/>
    <sheet name="Task3b" sheetId="6" r:id="rId6"/>
    <sheet name="Task4a" sheetId="7" r:id="rId7"/>
    <sheet name="Task4b" sheetId="8" r:id="rId8"/>
    <sheet name="Task5a" sheetId="9" r:id="rId9"/>
    <sheet name="Task5b" sheetId="10" r:id="rId10"/>
    <sheet name="KPI " sheetId="12" r:id="rId11"/>
    <sheet name="Dashboard" sheetId="11" r:id="rId12"/>
  </sheets>
  <definedNames>
    <definedName name="Slicer_Avenue">#N/A</definedName>
    <definedName name="Slicer_Expect">#N/A</definedName>
    <definedName name="Slicer_gender">#N/A</definedName>
  </definedNames>
  <calcPr calcId="191029"/>
  <pivotCaches>
    <pivotCache cacheId="1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9" l="1"/>
  <c r="K6" i="9"/>
  <c r="F6" i="9"/>
  <c r="E8" i="9"/>
  <c r="E7"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B17" i="12"/>
  <c r="F17" i="12"/>
  <c r="I17" i="12"/>
  <c r="D17" i="12"/>
  <c r="K7" i="9" l="1"/>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N6" i="9"/>
  <c r="L6" i="9" l="1"/>
</calcChain>
</file>

<file path=xl/sharedStrings.xml><?xml version="1.0" encoding="utf-8"?>
<sst xmlns="http://schemas.openxmlformats.org/spreadsheetml/2006/main" count="831" uniqueCount="99">
  <si>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</si>
  <si>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</si>
  <si>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</si>
  <si>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</si>
  <si>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</si>
  <si>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</si>
  <si>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</si>
  <si>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</si>
  <si>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</si>
  <si>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</si>
  <si>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</si>
  <si>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</si>
  <si>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</si>
  <si>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</si>
  <si>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</si>
  <si>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</si>
  <si>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</si>
  <si>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</si>
  <si>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</si>
  <si>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</si>
  <si>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</si>
  <si>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</si>
  <si>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</si>
  <si>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</si>
  <si>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</si>
  <si>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</si>
  <si>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</si>
  <si>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</si>
  <si>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</si>
  <si>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</si>
  <si>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</si>
  <si>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</si>
  <si>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</si>
  <si>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</si>
  <si>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</si>
  <si>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</si>
  <si>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</si>
  <si>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</si>
  <si>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</si>
  <si>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</si>
  <si>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</si>
  <si>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</si>
  <si>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</si>
  <si>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</si>
  <si>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</si>
  <si>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</si>
  <si>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</si>
  <si>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</si>
  <si>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</si>
  <si>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</si>
  <si>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</si>
  <si>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</si>
  <si>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</si>
  <si>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</si>
  <si>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</si>
  <si>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</si>
  <si>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</si>
  <si>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</si>
  <si>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</si>
  <si>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</si>
  <si>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</si>
  <si>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</si>
  <si>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</si>
  <si>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</si>
  <si>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</si>
  <si>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</si>
  <si>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</si>
  <si>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</si>
  <si>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1. Calculate the count or percentage of each gender category</t>
  </si>
  <si>
    <t>Count of gender</t>
  </si>
  <si>
    <t>Grand Total</t>
  </si>
  <si>
    <t>Gender</t>
  </si>
  <si>
    <t>2a. Summarize the data on investment avenues chosen by participants</t>
  </si>
  <si>
    <t>Investment Avenues</t>
  </si>
  <si>
    <t>2b. Summarize the reasons provided by participants for choosing specific investment avenue</t>
  </si>
  <si>
    <t>3a. Summarize the data on savings objectives stated by participants</t>
  </si>
  <si>
    <t>Savings Obj.</t>
  </si>
  <si>
    <t>3a. Summarize the data on common information sources used by participants</t>
  </si>
  <si>
    <t>Info. Sources</t>
  </si>
  <si>
    <t>4a. Summarize the data on investment duration mentioned by participants</t>
  </si>
  <si>
    <t>4b. Summarize the data on participants' expectations from their investments</t>
  </si>
  <si>
    <t>Investments</t>
  </si>
  <si>
    <t>expectations</t>
  </si>
  <si>
    <t>DURATION</t>
  </si>
  <si>
    <t>Age vs Duration</t>
  </si>
  <si>
    <t>Helper Column with Logical Formula</t>
  </si>
  <si>
    <t>Split the range of EXPECT column Using Text to Column</t>
  </si>
  <si>
    <t>Lower Range</t>
  </si>
  <si>
    <t>Upper Range</t>
  </si>
  <si>
    <t>Age vs Expect</t>
  </si>
  <si>
    <t>Duration vs Expect</t>
  </si>
  <si>
    <t>Age</t>
  </si>
  <si>
    <t>5a. Correlation coefficient between age, Duration &amp; Expectede Returns</t>
  </si>
  <si>
    <r>
      <t>Avg. of Lower &amp; Upper Range (</t>
    </r>
    <r>
      <rPr>
        <b/>
        <sz val="11"/>
        <color theme="1"/>
        <rFont val="Calibri"/>
        <family val="2"/>
        <scheme val="minor"/>
      </rPr>
      <t>Expected return</t>
    </r>
    <r>
      <rPr>
        <sz val="11"/>
        <color theme="1"/>
        <rFont val="Calibri"/>
        <family val="2"/>
        <scheme val="minor"/>
      </rPr>
      <t>)</t>
    </r>
  </si>
  <si>
    <t>Total Participants</t>
  </si>
  <si>
    <t>Male Participants</t>
  </si>
  <si>
    <t>Female Participants</t>
  </si>
  <si>
    <t>Average of age</t>
  </si>
  <si>
    <t>Average Age of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</si>
</sst>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0" fontId="16" fillId="0" borderId="0" xfId="0" applyFont="1"/>
    <xf numFmtId="2" fontId="16" fillId="0" borderId="0" xfId="0" applyNumberFormat="1" applyFont="1"/>
    <xf numFmtId="0" fontId="0" fillId="33" borderId="0" xfId="0" applyFill="1"/>
    <xf numFmtId="0" fontId="18" fillId="33" borderId="0" xfId="0" applyFon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4"/>
        </patternFill>
      </fill>
    </dxf>
    <dxf>
      <font>
        <b/>
        <i val="0"/>
        <sz val="10"/>
      </font>
    </dxf>
    <dxf>
      <fill>
        <patternFill>
          <bgColor theme="7" tint="0.79998168889431442"/>
        </patternFill>
      </fill>
    </dxf>
    <dxf>
      <font>
        <b/>
        <i val="0"/>
        <sz val="18"/>
      </font>
    </dxf>
    <dxf>
      <fill>
        <patternFill>
          <bgColor theme="2" tint="-0.499984740745262"/>
        </patternFill>
      </fill>
    </dxf>
    <dxf>
      <font>
        <b/>
        <i/>
        <sz val="18"/>
        <name val="Calibri"/>
        <family val="2"/>
        <scheme val="minor"/>
      </font>
    </dxf>
    <dxf>
      <fill>
        <patternFill>
          <bgColor theme="7" tint="0.59996337778862885"/>
        </patternFill>
      </fill>
    </dxf>
  </dxfs>
  <tableStyles count="4" defaultTableStyle="TableStyleMedium2" defaultPivotStyle="PivotStyleLight16">
    <tableStyle name="Slicer Style 1" pivot="0" table="0" count="2" xr9:uid="{5F9D3057-E8DA-4DF9-80C4-5DD9FC7247FD}">
      <tableStyleElement type="wholeTable" dxfId="6"/>
      <tableStyleElement type="headerRow" dxfId="5"/>
    </tableStyle>
    <tableStyle name="Slicer Style 2" pivot="0" table="0" count="2" xr9:uid="{71DF0BE5-0A23-43DA-80DF-138BC755BDFD}">
      <tableStyleElement type="wholeTable" dxfId="4"/>
      <tableStyleElement type="headerRow" dxfId="3"/>
    </tableStyle>
    <tableStyle name="Slicer Style 3" pivot="0" table="0" count="2" xr9:uid="{4B8279A6-2BF5-482E-8896-A7BA495C0967}">
      <tableStyleElement type="wholeTable" dxfId="2"/>
      <tableStyleElement type="headerRow" dxfId="1"/>
    </tableStyle>
    <tableStyle name="Slicer Style 4" pivot="0" table="0" count="1" xr9:uid="{055AB961-0675-4628-B8DA-12F8E0E61092}">
      <tableStyleElement type="wholeTable" dxfId="0"/>
    </tableStyle>
  </tableStyles>
  <colors>
    <mruColors>
      <color rgb="FFFF9933"/>
      <color rgb="FFFB9BE0"/>
      <color rgb="FFFFFF99"/>
    </mruColors>
  </colors>
  <extLst>
    <ext xmlns:x14="http://schemas.microsoft.com/office/spreadsheetml/2009/9/main" uri="{EB79DEF2-80B8-43e5-95BD-54CBDDF9020C}">
      <x14:slicerStyles defaultSlicerStyle="Slicer Style 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Gender</a:t>
            </a:r>
            <a:r>
              <a:rPr lang="en-US" b="1" baseline="0">
                <a:solidFill>
                  <a:sysClr val="windowText" lastClr="000000"/>
                </a:solidFill>
              </a:rPr>
              <a:t> Distribution Analysis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Task1!$B$4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5B-4714-9B3E-AC3FB7DE9A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5B-4714-9B3E-AC3FB7DE9A1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Task1!$A$5:$A$7</c:f>
              <c:strCache>
                <c:ptCount val="2"/>
                <c:pt idx="0">
                  <c:v>Female</c:v>
                </c:pt>
                <c:pt idx="1">
                  <c:v>Male</c:v>
                </c:pt>
              </c:strCache>
            </c:strRef>
          </c:cat>
          <c:val>
            <c:numRef>
              <c:f>Task1!$B$5:$B$7</c:f>
              <c:numCache>
                <c:formatCode>General</c:formatCode>
                <c:ptCount val="2"/>
                <c:pt idx="0">
                  <c:v>12</c:v>
                </c:pt>
                <c:pt idx="1">
                  <c:v>20</c:v>
                </c:pt>
              </c:numCache>
            </c:numRef>
          </c:val>
          <c:extLst>
            <c:ext xmlns:c16="http://schemas.microsoft.com/office/drawing/2014/chart" uri="{C3380CC4-5D6E-409C-BE32-E72D297353CC}">
              <c16:uniqueId val="{00000000-82A0-453A-B446-9F5173A5B4F5}"/>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(1).xlsx]Task1!PivotTable1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Gender</a:t>
            </a:r>
            <a:r>
              <a:rPr lang="en-US" sz="1600" b="1" baseline="0">
                <a:solidFill>
                  <a:sysClr val="windowText" lastClr="000000"/>
                </a:solidFill>
              </a:rPr>
              <a:t> Distribution Analysis</a:t>
            </a:r>
            <a:endParaRPr lang="en-US" sz="1600" b="1">
              <a:solidFill>
                <a:sysClr val="windowText" lastClr="000000"/>
              </a:solidFill>
            </a:endParaRPr>
          </a:p>
        </c:rich>
      </c:tx>
      <c:layout>
        <c:manualLayout>
          <c:xMode val="edge"/>
          <c:yMode val="edge"/>
          <c:x val="0.24135790918163672"/>
          <c:y val="6.977063590166185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084057253759434"/>
          <c:y val="0.2285499609388606"/>
          <c:w val="0.52484208314480851"/>
          <c:h val="0.66732846686271874"/>
        </c:manualLayout>
      </c:layout>
      <c:pieChart>
        <c:varyColors val="1"/>
        <c:ser>
          <c:idx val="0"/>
          <c:order val="0"/>
          <c:tx>
            <c:strRef>
              <c:f>Task1!$B$4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62-4891-99CA-0C3C9BD938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62-4891-99CA-0C3C9BD938D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Task1!$A$5:$A$7</c:f>
              <c:strCache>
                <c:ptCount val="2"/>
                <c:pt idx="0">
                  <c:v>Female</c:v>
                </c:pt>
                <c:pt idx="1">
                  <c:v>Male</c:v>
                </c:pt>
              </c:strCache>
            </c:strRef>
          </c:cat>
          <c:val>
            <c:numRef>
              <c:f>Task1!$B$5:$B$7</c:f>
              <c:numCache>
                <c:formatCode>General</c:formatCode>
                <c:ptCount val="2"/>
                <c:pt idx="0">
                  <c:v>12</c:v>
                </c:pt>
                <c:pt idx="1">
                  <c:v>20</c:v>
                </c:pt>
              </c:numCache>
            </c:numRef>
          </c:val>
          <c:extLst>
            <c:ext xmlns:c16="http://schemas.microsoft.com/office/drawing/2014/chart" uri="{C3380CC4-5D6E-409C-BE32-E72D297353CC}">
              <c16:uniqueId val="{00000004-CB62-4891-99CA-0C3C9BD938D2}"/>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(1).xlsx]Task2a!PivotTable2</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Investment</a:t>
            </a:r>
            <a:r>
              <a:rPr lang="en-US" sz="1600" b="1" baseline="0">
                <a:solidFill>
                  <a:sysClr val="windowText" lastClr="000000"/>
                </a:solidFill>
              </a:rPr>
              <a:t> Avenues Chosen by Participants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39474174850602E-2"/>
          <c:y val="0.23581122943166383"/>
          <c:w val="0.96519698762983708"/>
          <c:h val="0.56828527631452641"/>
        </c:manualLayout>
      </c:layout>
      <c:barChart>
        <c:barDir val="col"/>
        <c:grouping val="clustered"/>
        <c:varyColors val="0"/>
        <c:ser>
          <c:idx val="0"/>
          <c:order val="0"/>
          <c:tx>
            <c:strRef>
              <c:f>Task2a!$B$4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Task2a!$A$5:$A$9</c:f>
              <c:strCache>
                <c:ptCount val="4"/>
                <c:pt idx="0">
                  <c:v>Mutual Fund</c:v>
                </c:pt>
                <c:pt idx="1">
                  <c:v>Equity</c:v>
                </c:pt>
                <c:pt idx="2">
                  <c:v>Fixed Deposits</c:v>
                </c:pt>
                <c:pt idx="3">
                  <c:v>Public Provident Fund</c:v>
                </c:pt>
              </c:strCache>
            </c:strRef>
          </c:cat>
          <c:val>
            <c:numRef>
              <c:f>Task2a!$B$5:$B$9</c:f>
              <c:numCache>
                <c:formatCode>General</c:formatCode>
                <c:ptCount val="4"/>
                <c:pt idx="0">
                  <c:v>15</c:v>
                </c:pt>
                <c:pt idx="1">
                  <c:v>8</c:v>
                </c:pt>
                <c:pt idx="2">
                  <c:v>8</c:v>
                </c:pt>
                <c:pt idx="3">
                  <c:v>1</c:v>
                </c:pt>
              </c:numCache>
            </c:numRef>
          </c:val>
          <c:extLst>
            <c:ext xmlns:c16="http://schemas.microsoft.com/office/drawing/2014/chart" uri="{C3380CC4-5D6E-409C-BE32-E72D297353CC}">
              <c16:uniqueId val="{00000000-EC14-46BB-A29F-A3E7FB12D661}"/>
            </c:ext>
          </c:extLst>
        </c:ser>
        <c:dLbls>
          <c:dLblPos val="outEnd"/>
          <c:showLegendKey val="0"/>
          <c:showVal val="1"/>
          <c:showCatName val="0"/>
          <c:showSerName val="0"/>
          <c:showPercent val="0"/>
          <c:showBubbleSize val="0"/>
        </c:dLbls>
        <c:gapWidth val="219"/>
        <c:overlap val="-27"/>
        <c:axId val="821252015"/>
        <c:axId val="821261615"/>
      </c:barChart>
      <c:catAx>
        <c:axId val="8212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821261615"/>
        <c:crosses val="autoZero"/>
        <c:auto val="1"/>
        <c:lblAlgn val="ctr"/>
        <c:lblOffset val="100"/>
        <c:noMultiLvlLbl val="0"/>
      </c:catAx>
      <c:valAx>
        <c:axId val="821261615"/>
        <c:scaling>
          <c:orientation val="minMax"/>
        </c:scaling>
        <c:delete val="1"/>
        <c:axPos val="l"/>
        <c:numFmt formatCode="General" sourceLinked="1"/>
        <c:majorTickMark val="none"/>
        <c:minorTickMark val="none"/>
        <c:tickLblPos val="nextTo"/>
        <c:crossAx val="8212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(1).xlsx]Task2b!PivotTable3</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Reasons</a:t>
            </a:r>
            <a:r>
              <a:rPr lang="en-IN" sz="1600" b="1" baseline="0">
                <a:solidFill>
                  <a:sysClr val="windowText" lastClr="000000"/>
                </a:solidFill>
              </a:rPr>
              <a:t> for Investment Choices</a:t>
            </a:r>
            <a:endParaRPr lang="en-IN" sz="1600" b="1">
              <a:solidFill>
                <a:sysClr val="windowText" lastClr="000000"/>
              </a:solidFill>
            </a:endParaRPr>
          </a:p>
        </c:rich>
      </c:tx>
      <c:layout>
        <c:manualLayout>
          <c:xMode val="edge"/>
          <c:yMode val="edge"/>
          <c:x val="0.19547128217659626"/>
          <c:y val="4.168358314768139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7028392872926"/>
          <c:y val="0.28705155868627813"/>
          <c:w val="0.74680877834218051"/>
          <c:h val="0.63527208227626808"/>
        </c:manualLayout>
      </c:layout>
      <c:barChart>
        <c:barDir val="bar"/>
        <c:grouping val="stacked"/>
        <c:varyColors val="0"/>
        <c:ser>
          <c:idx val="0"/>
          <c:order val="0"/>
          <c:tx>
            <c:strRef>
              <c:f>Task2b!$B$4:$B$5</c:f>
              <c:strCache>
                <c:ptCount val="1"/>
                <c:pt idx="0">
                  <c:v>Capital Appreciation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Task2b!$B$6:$B$10</c:f>
              <c:numCache>
                <c:formatCode>General</c:formatCode>
                <c:ptCount val="4"/>
                <c:pt idx="0">
                  <c:v>12</c:v>
                </c:pt>
                <c:pt idx="1">
                  <c:v>5</c:v>
                </c:pt>
                <c:pt idx="2">
                  <c:v>5</c:v>
                </c:pt>
              </c:numCache>
            </c:numRef>
          </c:val>
          <c:extLst>
            <c:ext xmlns:c16="http://schemas.microsoft.com/office/drawing/2014/chart" uri="{C3380CC4-5D6E-409C-BE32-E72D297353CC}">
              <c16:uniqueId val="{00000000-41DA-4AD1-AB36-70EC433EBC7C}"/>
            </c:ext>
          </c:extLst>
        </c:ser>
        <c:ser>
          <c:idx val="1"/>
          <c:order val="1"/>
          <c:tx>
            <c:strRef>
              <c:f>Task2b!$C$4:$C$5</c:f>
              <c:strCache>
                <c:ptCount val="1"/>
                <c:pt idx="0">
                  <c:v>Growth</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Task2b!$C$6:$C$10</c:f>
              <c:numCache>
                <c:formatCode>General</c:formatCode>
                <c:ptCount val="4"/>
                <c:pt idx="0">
                  <c:v>3</c:v>
                </c:pt>
                <c:pt idx="1">
                  <c:v>2</c:v>
                </c:pt>
                <c:pt idx="2">
                  <c:v>3</c:v>
                </c:pt>
                <c:pt idx="3">
                  <c:v>1</c:v>
                </c:pt>
              </c:numCache>
            </c:numRef>
          </c:val>
          <c:extLst>
            <c:ext xmlns:c16="http://schemas.microsoft.com/office/drawing/2014/chart" uri="{C3380CC4-5D6E-409C-BE32-E72D297353CC}">
              <c16:uniqueId val="{00000001-9D44-4F14-8249-5699DA60C067}"/>
            </c:ext>
          </c:extLst>
        </c:ser>
        <c:ser>
          <c:idx val="2"/>
          <c:order val="2"/>
          <c:tx>
            <c:strRef>
              <c:f>Task2b!$D$4:$D$5</c:f>
              <c:strCache>
                <c:ptCount val="1"/>
                <c:pt idx="0">
                  <c:v>Income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Task2b!$D$6:$D$10</c:f>
              <c:numCache>
                <c:formatCode>General</c:formatCode>
                <c:ptCount val="4"/>
                <c:pt idx="1">
                  <c:v>1</c:v>
                </c:pt>
              </c:numCache>
            </c:numRef>
          </c:val>
          <c:extLst>
            <c:ext xmlns:c16="http://schemas.microsoft.com/office/drawing/2014/chart" uri="{C3380CC4-5D6E-409C-BE32-E72D297353CC}">
              <c16:uniqueId val="{00000004-64E4-480B-B1D7-0FAB1ACA0ADD}"/>
            </c:ext>
          </c:extLst>
        </c:ser>
        <c:dLbls>
          <c:dLblPos val="ctr"/>
          <c:showLegendKey val="0"/>
          <c:showVal val="1"/>
          <c:showCatName val="0"/>
          <c:showSerName val="0"/>
          <c:showPercent val="0"/>
          <c:showBubbleSize val="0"/>
        </c:dLbls>
        <c:gapWidth val="75"/>
        <c:overlap val="100"/>
        <c:axId val="769867839"/>
        <c:axId val="769889439"/>
      </c:barChart>
      <c:catAx>
        <c:axId val="769867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69889439"/>
        <c:crosses val="autoZero"/>
        <c:auto val="1"/>
        <c:lblAlgn val="ctr"/>
        <c:lblOffset val="100"/>
        <c:noMultiLvlLbl val="0"/>
      </c:catAx>
      <c:valAx>
        <c:axId val="769889439"/>
        <c:scaling>
          <c:orientation val="minMax"/>
        </c:scaling>
        <c:delete val="1"/>
        <c:axPos val="b"/>
        <c:numFmt formatCode="General" sourceLinked="1"/>
        <c:majorTickMark val="none"/>
        <c:minorTickMark val="none"/>
        <c:tickLblPos val="nextTo"/>
        <c:crossAx val="769867839"/>
        <c:crosses val="autoZero"/>
        <c:crossBetween val="between"/>
      </c:valAx>
      <c:spPr>
        <a:noFill/>
        <a:ln>
          <a:noFill/>
        </a:ln>
        <a:effectLst/>
      </c:spPr>
    </c:plotArea>
    <c:legend>
      <c:legendPos val="t"/>
      <c:layout>
        <c:manualLayout>
          <c:xMode val="edge"/>
          <c:yMode val="edge"/>
          <c:x val="0.19520425087216714"/>
          <c:y val="0.19593303752676583"/>
          <c:w val="0.53847441877384938"/>
          <c:h val="9.5497802095024301E-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(1).xlsx]Task3a!PivotTable4</c:name>
    <c:fmtId val="7"/>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Savings</a:t>
            </a:r>
            <a:r>
              <a:rPr lang="en-US" sz="1600" b="1" baseline="0">
                <a:solidFill>
                  <a:sysClr val="windowText" lastClr="000000"/>
                </a:solidFill>
              </a:rPr>
              <a:t> Objectives Analysis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88888888888889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11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611111111111111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8888888888889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6960715630252436E-2"/>
              <c:y val="-0.112904112709690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924825425308118E-2"/>
              <c:y val="8.258451459342255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bg2">
              <a:lumMod val="50000"/>
            </a:schemeClr>
          </a:solidFill>
          <a:ln w="19050">
            <a:solidFill>
              <a:schemeClr val="lt1"/>
            </a:solidFill>
          </a:ln>
          <a:effectLst/>
        </c:spPr>
        <c:dLbl>
          <c:idx val="0"/>
          <c:layout>
            <c:manualLayout>
              <c:x val="-0.10124171097525669"/>
              <c:y val="-7.407394315026256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31928359430348"/>
          <c:y val="0.24096964793138903"/>
          <c:w val="0.39639829004236055"/>
          <c:h val="0.654154084817128"/>
        </c:manualLayout>
      </c:layout>
      <c:doughnutChart>
        <c:varyColors val="1"/>
        <c:ser>
          <c:idx val="0"/>
          <c:order val="0"/>
          <c:tx>
            <c:strRef>
              <c:f>Task3a!$B$4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3F-49D1-8AA9-8B4E807CF5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3F-49D1-8AA9-8B4E807CF57A}"/>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5-223F-49D1-8AA9-8B4E807CF57A}"/>
              </c:ext>
            </c:extLst>
          </c:dPt>
          <c:dLbls>
            <c:dLbl>
              <c:idx val="0"/>
              <c:layout>
                <c:manualLayout>
                  <c:x val="9.6960715630252436E-2"/>
                  <c:y val="-0.112904112709690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3F-49D1-8AA9-8B4E807CF57A}"/>
                </c:ext>
              </c:extLst>
            </c:dLbl>
            <c:dLbl>
              <c:idx val="1"/>
              <c:layout>
                <c:manualLayout>
                  <c:x val="8.924825425308118E-2"/>
                  <c:y val="8.25845145934225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3F-49D1-8AA9-8B4E807CF57A}"/>
                </c:ext>
              </c:extLst>
            </c:dLbl>
            <c:dLbl>
              <c:idx val="2"/>
              <c:layout>
                <c:manualLayout>
                  <c:x val="-0.10124171097525669"/>
                  <c:y val="-7.4073943150262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3F-49D1-8AA9-8B4E807CF57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Task3a!$A$5:$A$8</c:f>
              <c:strCache>
                <c:ptCount val="3"/>
                <c:pt idx="0">
                  <c:v>Education</c:v>
                </c:pt>
                <c:pt idx="1">
                  <c:v>Health Care</c:v>
                </c:pt>
                <c:pt idx="2">
                  <c:v>Retirement Plan</c:v>
                </c:pt>
              </c:strCache>
            </c:strRef>
          </c:cat>
          <c:val>
            <c:numRef>
              <c:f>Task3a!$B$5:$B$8</c:f>
              <c:numCache>
                <c:formatCode>General</c:formatCode>
                <c:ptCount val="3"/>
                <c:pt idx="0">
                  <c:v>2</c:v>
                </c:pt>
                <c:pt idx="1">
                  <c:v>11</c:v>
                </c:pt>
                <c:pt idx="2">
                  <c:v>19</c:v>
                </c:pt>
              </c:numCache>
            </c:numRef>
          </c:val>
          <c:extLst>
            <c:ext xmlns:c16="http://schemas.microsoft.com/office/drawing/2014/chart" uri="{C3380CC4-5D6E-409C-BE32-E72D297353CC}">
              <c16:uniqueId val="{00000006-223F-49D1-8AA9-8B4E807CF57A}"/>
            </c:ext>
          </c:extLst>
        </c:ser>
        <c:dLbls>
          <c:showLegendKey val="0"/>
          <c:showVal val="1"/>
          <c:showCatName val="0"/>
          <c:showSerName val="0"/>
          <c:showPercent val="0"/>
          <c:showBubbleSize val="0"/>
          <c:showLeaderLines val="1"/>
        </c:dLbls>
        <c:firstSliceAng val="39"/>
        <c:holeSize val="70"/>
      </c:doughnut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(1).xlsx]Task4a!PivotTable1</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Distribution</a:t>
            </a:r>
            <a:r>
              <a:rPr lang="en-US" sz="1600" b="1" baseline="0">
                <a:solidFill>
                  <a:sysClr val="windowText" lastClr="000000"/>
                </a:solidFill>
              </a:rPr>
              <a:t> of Investment Duration</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pivotFmt>
      <c:pivotFmt>
        <c:idx val="2"/>
        <c:spPr>
          <a:solidFill>
            <a:schemeClr val="accent1"/>
          </a:solidFill>
          <a:ln>
            <a:solidFill>
              <a:sysClr val="windowText" lastClr="000000"/>
            </a:solidFill>
          </a:ln>
          <a:effectLst/>
        </c:spPr>
      </c:pivotFmt>
      <c:pivotFmt>
        <c:idx val="3"/>
        <c:spPr>
          <a:solidFill>
            <a:schemeClr val="accent1"/>
          </a:solidFill>
          <a:ln>
            <a:solidFill>
              <a:sysClr val="windowText" lastClr="000000"/>
            </a:solidFill>
          </a:ln>
          <a:effectLst/>
        </c:spPr>
      </c:pivotFmt>
      <c:pivotFmt>
        <c:idx val="4"/>
        <c:spPr>
          <a:solidFill>
            <a:schemeClr val="accent1"/>
          </a:solidFill>
          <a:ln>
            <a:solidFill>
              <a:sysClr val="windowText" lastClr="000000"/>
            </a:solid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ysClr val="windowText" lastClr="000000"/>
            </a:solidFill>
          </a:ln>
          <a:effectLst/>
        </c:spPr>
      </c:pivotFmt>
      <c:pivotFmt>
        <c:idx val="7"/>
        <c:spPr>
          <a:solidFill>
            <a:schemeClr val="accent1"/>
          </a:solidFill>
          <a:ln>
            <a:solidFill>
              <a:sysClr val="windowText" lastClr="000000"/>
            </a:solidFill>
          </a:ln>
          <a:effectLst/>
        </c:spPr>
      </c:pivotFmt>
      <c:pivotFmt>
        <c:idx val="8"/>
        <c:spPr>
          <a:solidFill>
            <a:schemeClr val="accent1"/>
          </a:solidFill>
          <a:ln>
            <a:solidFill>
              <a:sysClr val="windowText" lastClr="000000"/>
            </a:solidFill>
          </a:ln>
          <a:effectLst/>
        </c:spPr>
      </c:pivotFmt>
      <c:pivotFmt>
        <c:idx val="9"/>
        <c:spPr>
          <a:solidFill>
            <a:schemeClr val="accent1"/>
          </a:solidFill>
          <a:ln>
            <a:solidFill>
              <a:sysClr val="windowText" lastClr="000000"/>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ysClr val="windowText" lastClr="000000"/>
            </a:solidFill>
          </a:ln>
          <a:effectLst/>
        </c:spPr>
      </c:pivotFmt>
      <c:pivotFmt>
        <c:idx val="12"/>
        <c:spPr>
          <a:solidFill>
            <a:schemeClr val="accent1"/>
          </a:solidFill>
          <a:ln>
            <a:solidFill>
              <a:sysClr val="windowText" lastClr="000000"/>
            </a:solidFill>
          </a:ln>
          <a:effectLst/>
        </c:spPr>
      </c:pivotFmt>
      <c:pivotFmt>
        <c:idx val="13"/>
        <c:spPr>
          <a:solidFill>
            <a:schemeClr val="accent1"/>
          </a:solidFill>
          <a:ln>
            <a:solidFill>
              <a:sysClr val="windowText" lastClr="000000"/>
            </a:solidFill>
          </a:ln>
          <a:effectLst/>
        </c:spPr>
      </c:pivotFmt>
      <c:pivotFmt>
        <c:idx val="14"/>
        <c:spPr>
          <a:solidFill>
            <a:schemeClr val="accent1"/>
          </a:solidFill>
          <a:ln>
            <a:solidFill>
              <a:sysClr val="windowText" lastClr="000000"/>
            </a:solidFill>
          </a:ln>
          <a:effectLst/>
        </c:spPr>
      </c:pivotFmt>
    </c:pivotFmts>
    <c:plotArea>
      <c:layout>
        <c:manualLayout>
          <c:layoutTarget val="inner"/>
          <c:xMode val="edge"/>
          <c:yMode val="edge"/>
          <c:x val="3.7703513281919454E-2"/>
          <c:y val="0.19168384600224614"/>
          <c:w val="0.92459297343616109"/>
          <c:h val="0.65749775026303403"/>
        </c:manualLayout>
      </c:layout>
      <c:barChart>
        <c:barDir val="col"/>
        <c:grouping val="clustered"/>
        <c:varyColors val="0"/>
        <c:ser>
          <c:idx val="0"/>
          <c:order val="0"/>
          <c:tx>
            <c:strRef>
              <c:f>Task4a!$B$4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1-CF1E-4A56-B5F3-05981797D9F2}"/>
              </c:ext>
            </c:extLst>
          </c:dPt>
          <c:dPt>
            <c:idx val="1"/>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3-CF1E-4A56-B5F3-05981797D9F2}"/>
              </c:ext>
            </c:extLst>
          </c:dPt>
          <c:dPt>
            <c:idx val="2"/>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5-CF1E-4A56-B5F3-05981797D9F2}"/>
              </c:ext>
            </c:extLst>
          </c:dPt>
          <c:dPt>
            <c:idx val="3"/>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7-CF1E-4A56-B5F3-05981797D9F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Task4a!$A$5:$A$9</c:f>
              <c:strCache>
                <c:ptCount val="4"/>
                <c:pt idx="0">
                  <c:v>Less than 1 year</c:v>
                </c:pt>
                <c:pt idx="1">
                  <c:v>1-3 years</c:v>
                </c:pt>
                <c:pt idx="2">
                  <c:v>3-5 years</c:v>
                </c:pt>
                <c:pt idx="3">
                  <c:v>More than 5 years</c:v>
                </c:pt>
              </c:strCache>
            </c:strRef>
          </c:cat>
          <c:val>
            <c:numRef>
              <c:f>Task4a!$B$5:$B$9</c:f>
              <c:numCache>
                <c:formatCode>General</c:formatCode>
                <c:ptCount val="4"/>
                <c:pt idx="0">
                  <c:v>1</c:v>
                </c:pt>
                <c:pt idx="1">
                  <c:v>16</c:v>
                </c:pt>
                <c:pt idx="2">
                  <c:v>14</c:v>
                </c:pt>
                <c:pt idx="3">
                  <c:v>1</c:v>
                </c:pt>
              </c:numCache>
            </c:numRef>
          </c:val>
          <c:extLst>
            <c:ext xmlns:c16="http://schemas.microsoft.com/office/drawing/2014/chart" uri="{C3380CC4-5D6E-409C-BE32-E72D297353CC}">
              <c16:uniqueId val="{00000008-CF1E-4A56-B5F3-05981797D9F2}"/>
            </c:ext>
          </c:extLst>
        </c:ser>
        <c:dLbls>
          <c:showLegendKey val="0"/>
          <c:showVal val="0"/>
          <c:showCatName val="0"/>
          <c:showSerName val="0"/>
          <c:showPercent val="0"/>
          <c:showBubbleSize val="0"/>
        </c:dLbls>
        <c:gapWidth val="0"/>
        <c:overlap val="-27"/>
        <c:axId val="523906175"/>
        <c:axId val="523914335"/>
      </c:barChart>
      <c:catAx>
        <c:axId val="5239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23914335"/>
        <c:crosses val="autoZero"/>
        <c:auto val="1"/>
        <c:lblAlgn val="ctr"/>
        <c:lblOffset val="100"/>
        <c:noMultiLvlLbl val="0"/>
      </c:catAx>
      <c:valAx>
        <c:axId val="523914335"/>
        <c:scaling>
          <c:orientation val="minMax"/>
        </c:scaling>
        <c:delete val="1"/>
        <c:axPos val="l"/>
        <c:numFmt formatCode="General" sourceLinked="1"/>
        <c:majorTickMark val="none"/>
        <c:minorTickMark val="none"/>
        <c:tickLblPos val="nextTo"/>
        <c:crossAx val="5239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(1).xlsx]Task4b!PivotTable2</c:name>
    <c:fmtId val="16"/>
  </c:pivotSource>
  <c:chart>
    <c:title>
      <c:tx>
        <c:rich>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r>
              <a:rPr lang="en-IN" sz="1400" b="1">
                <a:solidFill>
                  <a:sysClr val="windowText" lastClr="000000"/>
                </a:solidFill>
              </a:rPr>
              <a:t>Expectations</a:t>
            </a:r>
            <a:r>
              <a:rPr lang="en-IN" sz="1400" b="1" baseline="0">
                <a:solidFill>
                  <a:sysClr val="windowText" lastClr="000000"/>
                </a:solidFill>
              </a:rPr>
              <a:t> by Participants from Investment</a:t>
            </a:r>
            <a:endParaRPr lang="en-IN" sz="1400" b="1">
              <a:solidFill>
                <a:sysClr val="windowText" lastClr="000000"/>
              </a:solidFill>
            </a:endParaRPr>
          </a:p>
        </c:rich>
      </c:tx>
      <c:layout>
        <c:manualLayout>
          <c:xMode val="edge"/>
          <c:yMode val="edge"/>
          <c:x val="0.14682994786733031"/>
          <c:y val="1.81097938335439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4397496087636938"/>
              <c:y val="3.1692139208701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9.3896713615023469E-2"/>
              <c:y val="4.9801933042245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5.6338028169014141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3.4428794992175271E-2"/>
              <c:y val="-0.10865876300126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6.8857589984350542E-2"/>
              <c:y val="-2.7164690750315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779342723004636E-2"/>
              <c:y val="-1.358234537515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5039123630672927E-2"/>
              <c:y val="2.2637242291929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779342723004636E-2"/>
              <c:y val="-1.358234537515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5039123630672927E-2"/>
              <c:y val="2.2637242291929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4397496087636938"/>
              <c:y val="3.1692139208701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5.6338028169014141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3.4428794992175271E-2"/>
              <c:y val="-0.10865876300126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6.8857589984350542E-2"/>
              <c:y val="-2.7164690750315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9.3896713615023469E-2"/>
              <c:y val="4.9801933042245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solidFill>
              <a:schemeClr val="accent2">
                <a:lumMod val="75000"/>
              </a:schemeClr>
            </a:solidFill>
            <a:ln w="9525">
              <a:solidFill>
                <a:schemeClr val="accent2">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marker>
        <c:dLbl>
          <c:idx val="0"/>
          <c:layout>
            <c:manualLayout>
              <c:x val="1.8779342723004636E-2"/>
              <c:y val="-1.35823453751580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marker>
        <c:dLbl>
          <c:idx val="0"/>
          <c:layout>
            <c:manualLayout>
              <c:x val="2.5039123630672927E-2"/>
              <c:y val="2.26372422919297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0.14397496087636938"/>
              <c:y val="3.169213920870166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spPr>
            <a:solidFill>
              <a:schemeClr val="bg2">
                <a:lumMod val="50000"/>
              </a:schemeClr>
            </a:solidFill>
            <a:ln w="9525">
              <a:solidFill>
                <a:schemeClr val="bg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5.6338028169014141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3.4428794992175271E-2"/>
              <c:y val="-0.1086587630012634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6.8857589984350542E-2"/>
              <c:y val="-2.716469075031593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9.3896713615023469E-2"/>
              <c:y val="4.980193304224572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8143437096724"/>
          <c:y val="0.18291889949492215"/>
          <c:w val="0.39481753781632967"/>
          <c:h val="0.65154974204238558"/>
        </c:manualLayout>
      </c:layout>
      <c:radarChart>
        <c:radarStyle val="marker"/>
        <c:varyColors val="0"/>
        <c:ser>
          <c:idx val="0"/>
          <c:order val="0"/>
          <c:tx>
            <c:strRef>
              <c:f>Task4b!$B$4:$B$5</c:f>
              <c:strCache>
                <c:ptCount val="1"/>
                <c:pt idx="0">
                  <c:v>20%-30%</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C5B-4978-8F4C-92CBC7D686E3}"/>
              </c:ext>
            </c:extLst>
          </c:dPt>
          <c:dPt>
            <c:idx val="1"/>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B3-4469-BB5D-2134C3743820}"/>
              </c:ext>
            </c:extLst>
          </c:dPt>
          <c:dPt>
            <c:idx val="2"/>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5B-4978-8F4C-92CBC7D686E3}"/>
              </c:ext>
            </c:extLst>
          </c:dPt>
          <c:dPt>
            <c:idx val="3"/>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B3-4469-BB5D-2134C3743820}"/>
              </c:ext>
            </c:extLst>
          </c:dPt>
          <c:dLbls>
            <c:dLbl>
              <c:idx val="0"/>
              <c:layout>
                <c:manualLayout>
                  <c:x val="6.8857589984350542E-2"/>
                  <c:y val="-1.810979383354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5B-4978-8F4C-92CBC7D686E3}"/>
                </c:ext>
              </c:extLst>
            </c:dLbl>
            <c:dLbl>
              <c:idx val="1"/>
              <c:layout>
                <c:manualLayout>
                  <c:x val="1.8779342723004581E-2"/>
                  <c:y val="8.60215207093335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B3-4469-BB5D-2134C3743820}"/>
                </c:ext>
              </c:extLst>
            </c:dLbl>
            <c:dLbl>
              <c:idx val="2"/>
              <c:layout>
                <c:manualLayout>
                  <c:x val="-0.14397496087636938"/>
                  <c:y val="3.16921392087016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5B-4978-8F4C-92CBC7D686E3}"/>
                </c:ext>
              </c:extLst>
            </c:dLbl>
            <c:dLbl>
              <c:idx val="3"/>
              <c:layout>
                <c:manualLayout>
                  <c:x val="-4.6948356807511797E-2"/>
                  <c:y val="-2.7164690750315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B3-4469-BB5D-2134C374382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Task4b!$A$6:$A$10</c:f>
              <c:strCache>
                <c:ptCount val="4"/>
                <c:pt idx="0">
                  <c:v>Equity</c:v>
                </c:pt>
                <c:pt idx="1">
                  <c:v>Fixed Deposits</c:v>
                </c:pt>
                <c:pt idx="2">
                  <c:v>Mutual Fund</c:v>
                </c:pt>
                <c:pt idx="3">
                  <c:v>Public Provident Fund</c:v>
                </c:pt>
              </c:strCache>
            </c:strRef>
          </c:cat>
          <c:val>
            <c:numRef>
              <c:f>Task4b!$B$6:$B$10</c:f>
              <c:numCache>
                <c:formatCode>General</c:formatCode>
                <c:ptCount val="4"/>
                <c:pt idx="0">
                  <c:v>8</c:v>
                </c:pt>
                <c:pt idx="1">
                  <c:v>8</c:v>
                </c:pt>
                <c:pt idx="2">
                  <c:v>15</c:v>
                </c:pt>
                <c:pt idx="3">
                  <c:v>1</c:v>
                </c:pt>
              </c:numCache>
            </c:numRef>
          </c:val>
          <c:extLst>
            <c:ext xmlns:c16="http://schemas.microsoft.com/office/drawing/2014/chart" uri="{C3380CC4-5D6E-409C-BE32-E72D297353CC}">
              <c16:uniqueId val="{00000002-1C5B-4978-8F4C-92CBC7D686E3}"/>
            </c:ext>
          </c:extLst>
        </c:ser>
        <c:dLbls>
          <c:showLegendKey val="0"/>
          <c:showVal val="1"/>
          <c:showCatName val="0"/>
          <c:showSerName val="0"/>
          <c:showPercent val="0"/>
          <c:showBubbleSize val="0"/>
        </c:dLbls>
        <c:axId val="578973199"/>
        <c:axId val="578971759"/>
      </c:radarChart>
      <c:catAx>
        <c:axId val="578973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78971759"/>
        <c:crosses val="autoZero"/>
        <c:auto val="1"/>
        <c:lblAlgn val="ctr"/>
        <c:lblOffset val="100"/>
        <c:noMultiLvlLbl val="0"/>
      </c:catAx>
      <c:valAx>
        <c:axId val="578971759"/>
        <c:scaling>
          <c:orientation val="minMax"/>
        </c:scaling>
        <c:delete val="1"/>
        <c:axPos val="l"/>
        <c:numFmt formatCode="General" sourceLinked="1"/>
        <c:majorTickMark val="none"/>
        <c:minorTickMark val="none"/>
        <c:tickLblPos val="nextTo"/>
        <c:crossAx val="57897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(1).xlsx]Task2a!PivotTable2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Investment</a:t>
            </a:r>
            <a:r>
              <a:rPr lang="en-US" b="1" baseline="0">
                <a:solidFill>
                  <a:sysClr val="windowText" lastClr="000000"/>
                </a:solidFill>
              </a:rPr>
              <a:t> Avenues Chosen by Participants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Task2a!$B$4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Task2a!$A$5:$A$9</c:f>
              <c:strCache>
                <c:ptCount val="4"/>
                <c:pt idx="0">
                  <c:v>Mutual Fund</c:v>
                </c:pt>
                <c:pt idx="1">
                  <c:v>Equity</c:v>
                </c:pt>
                <c:pt idx="2">
                  <c:v>Fixed Deposits</c:v>
                </c:pt>
                <c:pt idx="3">
                  <c:v>Public Provident Fund</c:v>
                </c:pt>
              </c:strCache>
            </c:strRef>
          </c:cat>
          <c:val>
            <c:numRef>
              <c:f>Task2a!$B$5:$B$9</c:f>
              <c:numCache>
                <c:formatCode>General</c:formatCode>
                <c:ptCount val="4"/>
                <c:pt idx="0">
                  <c:v>15</c:v>
                </c:pt>
                <c:pt idx="1">
                  <c:v>8</c:v>
                </c:pt>
                <c:pt idx="2">
                  <c:v>8</c:v>
                </c:pt>
                <c:pt idx="3">
                  <c:v>1</c:v>
                </c:pt>
              </c:numCache>
            </c:numRef>
          </c:val>
          <c:extLst>
            <c:ext xmlns:c16="http://schemas.microsoft.com/office/drawing/2014/chart" uri="{C3380CC4-5D6E-409C-BE32-E72D297353CC}">
              <c16:uniqueId val="{00000000-855B-4BC8-B97E-34EAD6645C1B}"/>
            </c:ext>
          </c:extLst>
        </c:ser>
        <c:dLbls>
          <c:dLblPos val="outEnd"/>
          <c:showLegendKey val="0"/>
          <c:showVal val="1"/>
          <c:showCatName val="0"/>
          <c:showSerName val="0"/>
          <c:showPercent val="0"/>
          <c:showBubbleSize val="0"/>
        </c:dLbls>
        <c:gapWidth val="219"/>
        <c:overlap val="-27"/>
        <c:axId val="821252015"/>
        <c:axId val="821261615"/>
      </c:barChart>
      <c:catAx>
        <c:axId val="8212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1261615"/>
        <c:crosses val="autoZero"/>
        <c:auto val="1"/>
        <c:lblAlgn val="ctr"/>
        <c:lblOffset val="100"/>
        <c:noMultiLvlLbl val="0"/>
      </c:catAx>
      <c:valAx>
        <c:axId val="821261615"/>
        <c:scaling>
          <c:orientation val="minMax"/>
        </c:scaling>
        <c:delete val="1"/>
        <c:axPos val="l"/>
        <c:numFmt formatCode="General" sourceLinked="1"/>
        <c:majorTickMark val="none"/>
        <c:minorTickMark val="none"/>
        <c:tickLblPos val="nextTo"/>
        <c:crossAx val="8212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(1).xlsx]Task2b!PivotTable3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Reasons</a:t>
            </a:r>
            <a:r>
              <a:rPr lang="en-IN" b="1" baseline="0">
                <a:solidFill>
                  <a:sysClr val="windowText" lastClr="000000"/>
                </a:solidFill>
              </a:rPr>
              <a:t> for Investment Choices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52475247524754E-2"/>
          <c:y val="0.2510756578947369"/>
          <c:w val="0.92791031071611096"/>
          <c:h val="0.61346089181286545"/>
        </c:manualLayout>
      </c:layout>
      <c:barChart>
        <c:barDir val="bar"/>
        <c:grouping val="stacked"/>
        <c:varyColors val="0"/>
        <c:ser>
          <c:idx val="0"/>
          <c:order val="0"/>
          <c:tx>
            <c:strRef>
              <c:f>Task2b!$B$4:$B$5</c:f>
              <c:strCache>
                <c:ptCount val="1"/>
                <c:pt idx="0">
                  <c:v>Capital Appreciation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Task2b!$B$6:$B$10</c:f>
              <c:numCache>
                <c:formatCode>General</c:formatCode>
                <c:ptCount val="4"/>
                <c:pt idx="0">
                  <c:v>12</c:v>
                </c:pt>
                <c:pt idx="1">
                  <c:v>5</c:v>
                </c:pt>
                <c:pt idx="2">
                  <c:v>5</c:v>
                </c:pt>
              </c:numCache>
            </c:numRef>
          </c:val>
          <c:extLst>
            <c:ext xmlns:c16="http://schemas.microsoft.com/office/drawing/2014/chart" uri="{C3380CC4-5D6E-409C-BE32-E72D297353CC}">
              <c16:uniqueId val="{00000000-C99B-4A83-A475-7A1301523F97}"/>
            </c:ext>
          </c:extLst>
        </c:ser>
        <c:ser>
          <c:idx val="1"/>
          <c:order val="1"/>
          <c:tx>
            <c:strRef>
              <c:f>Task2b!$C$4:$C$5</c:f>
              <c:strCache>
                <c:ptCount val="1"/>
                <c:pt idx="0">
                  <c:v>Growth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Task2b!$C$6:$C$10</c:f>
              <c:numCache>
                <c:formatCode>General</c:formatCode>
                <c:ptCount val="4"/>
                <c:pt idx="0">
                  <c:v>3</c:v>
                </c:pt>
                <c:pt idx="1">
                  <c:v>2</c:v>
                </c:pt>
                <c:pt idx="2">
                  <c:v>3</c:v>
                </c:pt>
                <c:pt idx="3">
                  <c:v>1</c:v>
                </c:pt>
              </c:numCache>
            </c:numRef>
          </c:val>
          <c:extLst>
            <c:ext xmlns:c16="http://schemas.microsoft.com/office/drawing/2014/chart" uri="{C3380CC4-5D6E-409C-BE32-E72D297353CC}">
              <c16:uniqueId val="{00000000-325A-4B57-8AD9-70081249348C}"/>
            </c:ext>
          </c:extLst>
        </c:ser>
        <c:ser>
          <c:idx val="2"/>
          <c:order val="2"/>
          <c:tx>
            <c:strRef>
              <c:f>Task2b!$D$4:$D$5</c:f>
              <c:strCache>
                <c:ptCount val="1"/>
                <c:pt idx="0">
                  <c:v>Income</c:v>
                </c:pt>
              </c:strCache>
            </c:strRef>
          </c:tx>
          <c:spPr>
            <a:solidFill>
              <a:schemeClr val="accent3"/>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Task2b!$D$6:$D$10</c:f>
              <c:numCache>
                <c:formatCode>General</c:formatCode>
                <c:ptCount val="4"/>
                <c:pt idx="1">
                  <c:v>1</c:v>
                </c:pt>
              </c:numCache>
            </c:numRef>
          </c:val>
          <c:extLst>
            <c:ext xmlns:c16="http://schemas.microsoft.com/office/drawing/2014/chart" uri="{C3380CC4-5D6E-409C-BE32-E72D297353CC}">
              <c16:uniqueId val="{00000003-F97D-42A3-9828-718ED614AFAC}"/>
            </c:ext>
          </c:extLst>
        </c:ser>
        <c:dLbls>
          <c:dLblPos val="ctr"/>
          <c:showLegendKey val="0"/>
          <c:showVal val="1"/>
          <c:showCatName val="0"/>
          <c:showSerName val="0"/>
          <c:showPercent val="0"/>
          <c:showBubbleSize val="0"/>
        </c:dLbls>
        <c:gapWidth val="219"/>
        <c:overlap val="100"/>
        <c:axId val="769867839"/>
        <c:axId val="769889439"/>
      </c:barChart>
      <c:catAx>
        <c:axId val="769867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9889439"/>
        <c:crosses val="autoZero"/>
        <c:auto val="1"/>
        <c:lblAlgn val="ctr"/>
        <c:lblOffset val="100"/>
        <c:noMultiLvlLbl val="0"/>
      </c:catAx>
      <c:valAx>
        <c:axId val="769889439"/>
        <c:scaling>
          <c:orientation val="minMax"/>
        </c:scaling>
        <c:delete val="1"/>
        <c:axPos val="b"/>
        <c:numFmt formatCode="General" sourceLinked="1"/>
        <c:majorTickMark val="none"/>
        <c:minorTickMark val="none"/>
        <c:tickLblPos val="nextTo"/>
        <c:crossAx val="769867839"/>
        <c:crosses val="autoZero"/>
        <c:crossBetween val="between"/>
      </c:valAx>
      <c:spPr>
        <a:noFill/>
        <a:ln>
          <a:noFill/>
        </a:ln>
        <a:effectLst/>
      </c:spPr>
    </c:plotArea>
    <c:legend>
      <c:legendPos val="t"/>
      <c:layout>
        <c:manualLayout>
          <c:xMode val="edge"/>
          <c:yMode val="edge"/>
          <c:x val="0.22425742574257426"/>
          <c:y val="0.20465752923976607"/>
          <c:w val="0.53498349834983494"/>
          <c:h val="7.833114035087721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(1).xlsx]Task3a!PivotTable4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Savings</a:t>
            </a:r>
            <a:r>
              <a:rPr lang="en-US" b="1" baseline="0">
                <a:solidFill>
                  <a:sysClr val="windowText" lastClr="000000"/>
                </a:solidFill>
              </a:rPr>
              <a:t> Objectives Analysis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Task3a!$B$4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951-4CEE-840D-2E08570EF7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51-4CEE-840D-2E08570EF7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5951-4CEE-840D-2E08570EF791}"/>
              </c:ext>
            </c:extLst>
          </c:dPt>
          <c:dLbls>
            <c:dLbl>
              <c:idx val="0"/>
              <c:layout>
                <c:manualLayout>
                  <c:x val="7.4999999999999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51-4CEE-840D-2E08570EF791}"/>
                </c:ext>
              </c:extLst>
            </c:dLbl>
            <c:dLbl>
              <c:idx val="1"/>
              <c:layout>
                <c:manualLayout>
                  <c:x val="7.4999999999999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51-4CEE-840D-2E08570EF791}"/>
                </c:ext>
              </c:extLst>
            </c:dLbl>
            <c:dLbl>
              <c:idx val="2"/>
              <c:layout>
                <c:manualLayout>
                  <c:x val="7.4999999999999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51-4CEE-840D-2E08570EF7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Task3a!$A$5:$A$8</c:f>
              <c:strCache>
                <c:ptCount val="3"/>
                <c:pt idx="0">
                  <c:v>Education</c:v>
                </c:pt>
                <c:pt idx="1">
                  <c:v>Health Care</c:v>
                </c:pt>
                <c:pt idx="2">
                  <c:v>Retirement Plan</c:v>
                </c:pt>
              </c:strCache>
            </c:strRef>
          </c:cat>
          <c:val>
            <c:numRef>
              <c:f>Task3a!$B$5:$B$8</c:f>
              <c:numCache>
                <c:formatCode>General</c:formatCode>
                <c:ptCount val="3"/>
                <c:pt idx="0">
                  <c:v>2</c:v>
                </c:pt>
                <c:pt idx="1">
                  <c:v>11</c:v>
                </c:pt>
                <c:pt idx="2">
                  <c:v>19</c:v>
                </c:pt>
              </c:numCache>
            </c:numRef>
          </c:val>
          <c:extLst>
            <c:ext xmlns:c16="http://schemas.microsoft.com/office/drawing/2014/chart" uri="{C3380CC4-5D6E-409C-BE32-E72D297353CC}">
              <c16:uniqueId val="{00000000-5951-4CEE-840D-2E08570EF791}"/>
            </c:ext>
          </c:extLst>
        </c:ser>
        <c:dLbls>
          <c:showLegendKey val="0"/>
          <c:showVal val="1"/>
          <c:showCatName val="0"/>
          <c:showSerName val="0"/>
          <c:showPercent val="0"/>
          <c:showBubbleSize val="0"/>
          <c:showLeaderLines val="1"/>
        </c:dLbls>
        <c:firstSliceAng val="39"/>
        <c:holeSize val="70"/>
      </c:doughnut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(1).xlsx]Task3b!PivotTable5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Frequency</a:t>
            </a:r>
            <a:r>
              <a:rPr lang="en-US" b="1" baseline="0">
                <a:solidFill>
                  <a:sysClr val="windowText" lastClr="000000"/>
                </a:solidFill>
              </a:rPr>
              <a:t> of Common Information Sources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Task3b!$B$4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Task3b!$A$5:$A$9</c:f>
              <c:strCache>
                <c:ptCount val="4"/>
                <c:pt idx="0">
                  <c:v>Internet</c:v>
                </c:pt>
                <c:pt idx="1">
                  <c:v>Television</c:v>
                </c:pt>
                <c:pt idx="2">
                  <c:v>Newspapers and Magazines</c:v>
                </c:pt>
                <c:pt idx="3">
                  <c:v>Financial Consultants</c:v>
                </c:pt>
              </c:strCache>
            </c:strRef>
          </c:cat>
          <c:val>
            <c:numRef>
              <c:f>Task3b!$B$5:$B$9</c:f>
              <c:numCache>
                <c:formatCode>General</c:formatCode>
                <c:ptCount val="4"/>
                <c:pt idx="0">
                  <c:v>2</c:v>
                </c:pt>
                <c:pt idx="1">
                  <c:v>5</c:v>
                </c:pt>
                <c:pt idx="2">
                  <c:v>10</c:v>
                </c:pt>
                <c:pt idx="3">
                  <c:v>15</c:v>
                </c:pt>
              </c:numCache>
            </c:numRef>
          </c:val>
          <c:extLst>
            <c:ext xmlns:c16="http://schemas.microsoft.com/office/drawing/2014/chart" uri="{C3380CC4-5D6E-409C-BE32-E72D297353CC}">
              <c16:uniqueId val="{00000000-23BA-445B-A98A-D1654677FD5C}"/>
            </c:ext>
          </c:extLst>
        </c:ser>
        <c:dLbls>
          <c:dLblPos val="outEnd"/>
          <c:showLegendKey val="0"/>
          <c:showVal val="1"/>
          <c:showCatName val="0"/>
          <c:showSerName val="0"/>
          <c:showPercent val="0"/>
          <c:showBubbleSize val="0"/>
        </c:dLbls>
        <c:gapWidth val="182"/>
        <c:axId val="773454591"/>
        <c:axId val="773462271"/>
      </c:barChart>
      <c:catAx>
        <c:axId val="77345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3462271"/>
        <c:crosses val="autoZero"/>
        <c:auto val="1"/>
        <c:lblAlgn val="ctr"/>
        <c:lblOffset val="100"/>
        <c:noMultiLvlLbl val="0"/>
      </c:catAx>
      <c:valAx>
        <c:axId val="773462271"/>
        <c:scaling>
          <c:orientation val="minMax"/>
        </c:scaling>
        <c:delete val="1"/>
        <c:axPos val="b"/>
        <c:numFmt formatCode="General" sourceLinked="1"/>
        <c:majorTickMark val="none"/>
        <c:minorTickMark val="none"/>
        <c:tickLblPos val="nextTo"/>
        <c:crossAx val="77345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(1).xlsx]Task4a!PivotTable1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Distribution</a:t>
            </a:r>
            <a:r>
              <a:rPr lang="en-US" b="1" baseline="0">
                <a:solidFill>
                  <a:sysClr val="windowText" lastClr="000000"/>
                </a:solidFill>
              </a:rPr>
              <a:t> of Investment Duration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pivotFmt>
      <c:pivotFmt>
        <c:idx val="2"/>
        <c:spPr>
          <a:solidFill>
            <a:schemeClr val="accent1"/>
          </a:solidFill>
          <a:ln>
            <a:solidFill>
              <a:sysClr val="windowText" lastClr="000000"/>
            </a:solidFill>
          </a:ln>
          <a:effectLst/>
        </c:spPr>
      </c:pivotFmt>
      <c:pivotFmt>
        <c:idx val="3"/>
        <c:spPr>
          <a:solidFill>
            <a:schemeClr val="accent1"/>
          </a:solidFill>
          <a:ln>
            <a:solidFill>
              <a:sysClr val="windowText" lastClr="000000"/>
            </a:solidFill>
          </a:ln>
          <a:effectLst/>
        </c:spPr>
      </c:pivotFmt>
      <c:pivotFmt>
        <c:idx val="4"/>
        <c:spPr>
          <a:solidFill>
            <a:schemeClr val="accent1"/>
          </a:solidFill>
          <a:ln>
            <a:solidFill>
              <a:sysClr val="windowText" lastClr="000000"/>
            </a:solidFill>
          </a:ln>
          <a:effectLst/>
        </c:spPr>
      </c:pivotFmt>
    </c:pivotFmts>
    <c:plotArea>
      <c:layout/>
      <c:barChart>
        <c:barDir val="col"/>
        <c:grouping val="clustered"/>
        <c:varyColors val="0"/>
        <c:ser>
          <c:idx val="0"/>
          <c:order val="0"/>
          <c:tx>
            <c:strRef>
              <c:f>Task4a!$B$4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3-D786-4D2D-BBFD-FD22DC4846C2}"/>
              </c:ext>
            </c:extLst>
          </c:dPt>
          <c:dPt>
            <c:idx val="1"/>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2-D786-4D2D-BBFD-FD22DC4846C2}"/>
              </c:ext>
            </c:extLst>
          </c:dPt>
          <c:dPt>
            <c:idx val="2"/>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4-D786-4D2D-BBFD-FD22DC4846C2}"/>
              </c:ext>
            </c:extLst>
          </c:dPt>
          <c:dPt>
            <c:idx val="3"/>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5-D786-4D2D-BBFD-FD22DC4846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Task4a!$A$5:$A$9</c:f>
              <c:strCache>
                <c:ptCount val="4"/>
                <c:pt idx="0">
                  <c:v>Less than 1 year</c:v>
                </c:pt>
                <c:pt idx="1">
                  <c:v>1-3 years</c:v>
                </c:pt>
                <c:pt idx="2">
                  <c:v>3-5 years</c:v>
                </c:pt>
                <c:pt idx="3">
                  <c:v>More than 5 years</c:v>
                </c:pt>
              </c:strCache>
            </c:strRef>
          </c:cat>
          <c:val>
            <c:numRef>
              <c:f>Task4a!$B$5:$B$9</c:f>
              <c:numCache>
                <c:formatCode>General</c:formatCode>
                <c:ptCount val="4"/>
                <c:pt idx="0">
                  <c:v>1</c:v>
                </c:pt>
                <c:pt idx="1">
                  <c:v>16</c:v>
                </c:pt>
                <c:pt idx="2">
                  <c:v>14</c:v>
                </c:pt>
                <c:pt idx="3">
                  <c:v>1</c:v>
                </c:pt>
              </c:numCache>
            </c:numRef>
          </c:val>
          <c:extLst>
            <c:ext xmlns:c16="http://schemas.microsoft.com/office/drawing/2014/chart" uri="{C3380CC4-5D6E-409C-BE32-E72D297353CC}">
              <c16:uniqueId val="{00000000-D786-4D2D-BBFD-FD22DC4846C2}"/>
            </c:ext>
          </c:extLst>
        </c:ser>
        <c:dLbls>
          <c:showLegendKey val="0"/>
          <c:showVal val="0"/>
          <c:showCatName val="0"/>
          <c:showSerName val="0"/>
          <c:showPercent val="0"/>
          <c:showBubbleSize val="0"/>
        </c:dLbls>
        <c:gapWidth val="0"/>
        <c:overlap val="-27"/>
        <c:axId val="523906175"/>
        <c:axId val="523914335"/>
      </c:barChart>
      <c:catAx>
        <c:axId val="5239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3914335"/>
        <c:crosses val="autoZero"/>
        <c:auto val="1"/>
        <c:lblAlgn val="ctr"/>
        <c:lblOffset val="100"/>
        <c:noMultiLvlLbl val="0"/>
      </c:catAx>
      <c:valAx>
        <c:axId val="523914335"/>
        <c:scaling>
          <c:orientation val="minMax"/>
        </c:scaling>
        <c:delete val="1"/>
        <c:axPos val="l"/>
        <c:numFmt formatCode="General" sourceLinked="1"/>
        <c:majorTickMark val="none"/>
        <c:minorTickMark val="none"/>
        <c:tickLblPos val="nextTo"/>
        <c:crossAx val="5239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 (1).xlsx]Task4b!PivotTable2</c:name>
    <c:fmtId val="10"/>
  </c:pivotSource>
  <c:chart>
    <c:title>
      <c:tx>
        <c:rich>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r>
              <a:rPr lang="en-IN" sz="1400" b="1">
                <a:solidFill>
                  <a:sysClr val="windowText" lastClr="000000"/>
                </a:solidFill>
              </a:rPr>
              <a:t>Expectations</a:t>
            </a:r>
            <a:r>
              <a:rPr lang="en-IN" sz="1400" b="1" baseline="0">
                <a:solidFill>
                  <a:sysClr val="windowText" lastClr="000000"/>
                </a:solidFill>
              </a:rPr>
              <a:t> by Participants from Investment</a:t>
            </a:r>
            <a:endParaRPr lang="en-IN" sz="1400" b="1">
              <a:solidFill>
                <a:sysClr val="windowText" lastClr="000000"/>
              </a:solidFill>
            </a:endParaRPr>
          </a:p>
        </c:rich>
      </c:tx>
      <c:layout>
        <c:manualLayout>
          <c:xMode val="edge"/>
          <c:yMode val="edge"/>
          <c:x val="0.14682994786733031"/>
          <c:y val="1.81097938335439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pivotFmt>
      <c:pivotFmt>
        <c:idx val="13"/>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8143437096724"/>
          <c:y val="0.18291889949492215"/>
          <c:w val="0.39481753781632967"/>
          <c:h val="0.65154974204238558"/>
        </c:manualLayout>
      </c:layout>
      <c:radarChart>
        <c:radarStyle val="marker"/>
        <c:varyColors val="0"/>
        <c:ser>
          <c:idx val="0"/>
          <c:order val="0"/>
          <c:tx>
            <c:strRef>
              <c:f>Task4b!$B$4:$B$5</c:f>
              <c:strCache>
                <c:ptCount val="1"/>
                <c:pt idx="0">
                  <c:v>20%-30%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74B-4298-A2B0-EA0A85E8726A}"/>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D49-4711-A4D3-575CB6518FF5}"/>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74B-4298-A2B0-EA0A85E8726A}"/>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D49-4711-A4D3-575CB6518F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Task4b!$A$6:$A$10</c:f>
              <c:strCache>
                <c:ptCount val="4"/>
                <c:pt idx="0">
                  <c:v>Equity</c:v>
                </c:pt>
                <c:pt idx="1">
                  <c:v>Fixed Deposits</c:v>
                </c:pt>
                <c:pt idx="2">
                  <c:v>Mutual Fund</c:v>
                </c:pt>
                <c:pt idx="3">
                  <c:v>Public Provident Fund</c:v>
                </c:pt>
              </c:strCache>
            </c:strRef>
          </c:cat>
          <c:val>
            <c:numRef>
              <c:f>Task4b!$B$6:$B$10</c:f>
              <c:numCache>
                <c:formatCode>General</c:formatCode>
                <c:ptCount val="4"/>
                <c:pt idx="0">
                  <c:v>8</c:v>
                </c:pt>
                <c:pt idx="1">
                  <c:v>8</c:v>
                </c:pt>
                <c:pt idx="2">
                  <c:v>15</c:v>
                </c:pt>
                <c:pt idx="3">
                  <c:v>1</c:v>
                </c:pt>
              </c:numCache>
            </c:numRef>
          </c:val>
          <c:extLst>
            <c:ext xmlns:c16="http://schemas.microsoft.com/office/drawing/2014/chart" uri="{C3380CC4-5D6E-409C-BE32-E72D297353CC}">
              <c16:uniqueId val="{00000000-5F25-4C1B-8E43-7B88AE3B5E62}"/>
            </c:ext>
          </c:extLst>
        </c:ser>
        <c:dLbls>
          <c:showLegendKey val="0"/>
          <c:showVal val="1"/>
          <c:showCatName val="0"/>
          <c:showSerName val="0"/>
          <c:showPercent val="0"/>
          <c:showBubbleSize val="0"/>
        </c:dLbls>
        <c:axId val="578973199"/>
        <c:axId val="578971759"/>
      </c:radarChart>
      <c:catAx>
        <c:axId val="578973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971759"/>
        <c:crosses val="autoZero"/>
        <c:auto val="1"/>
        <c:lblAlgn val="ctr"/>
        <c:lblOffset val="100"/>
        <c:noMultiLvlLbl val="0"/>
      </c:catAx>
      <c:valAx>
        <c:axId val="578971759"/>
        <c:scaling>
          <c:orientation val="minMax"/>
        </c:scaling>
        <c:delete val="1"/>
        <c:axPos val="l"/>
        <c:numFmt formatCode="General" sourceLinked="1"/>
        <c:majorTickMark val="none"/>
        <c:minorTickMark val="none"/>
        <c:tickLblPos val="nextTo"/>
        <c:crossAx val="578973199"/>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Correlations</a:t>
            </a:r>
            <a:r>
              <a:rPr lang="en-IN" b="1" baseline="0">
                <a:solidFill>
                  <a:sysClr val="windowText" lastClr="000000"/>
                </a:solidFill>
              </a:rPr>
              <a:t> between Age, Duration &amp; Expected Returns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N"/>
        </a:p>
      </c:txPr>
    </c:title>
    <c:autoTitleDeleted val="0"/>
    <c:plotArea>
      <c:layout>
        <c:manualLayout>
          <c:layoutTarget val="inner"/>
          <c:xMode val="edge"/>
          <c:yMode val="edge"/>
          <c:x val="6.6580927384076991E-2"/>
          <c:y val="0.27819444444444447"/>
          <c:w val="0.90758421198021388"/>
          <c:h val="0.61961395450568679"/>
        </c:manualLayout>
      </c:layout>
      <c:scatterChart>
        <c:scatterStyle val="lineMarker"/>
        <c:varyColors val="0"/>
        <c:ser>
          <c:idx val="0"/>
          <c:order val="0"/>
          <c:tx>
            <c:strRef>
              <c:f>Task5b!$A$1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yVal>
            <c:numRef>
              <c:f>Task5b!$A$2:$A$41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0"/>
          <c:extLst>
            <c:ext xmlns:c16="http://schemas.microsoft.com/office/drawing/2014/chart" uri="{C3380CC4-5D6E-409C-BE32-E72D297353CC}">
              <c16:uniqueId val="{00000000-FA7D-4EAE-B453-AFC0A5988D90}"/>
            </c:ext>
          </c:extLst>
        </c:ser>
        <c:ser>
          <c:idx val="1"/>
          <c:order val="1"/>
          <c:tx>
            <c:strRef>
              <c:f>Task5b!$B$1</c:f>
              <c:strCache>
                <c:ptCount val="1"/>
                <c:pt idx="0">
                  <c:v>Duration</c:v>
                </c:pt>
              </c:strCache>
            </c:strRef>
          </c:tx>
          <c:spPr>
            <a:ln w="25400" cap="rnd">
              <a:noFill/>
              <a:round/>
            </a:ln>
            <a:effectLst/>
          </c:spPr>
          <c:marker>
            <c:symbol val="circle"/>
            <c:size val="5"/>
            <c:spPr>
              <a:solidFill>
                <a:schemeClr val="accent2"/>
              </a:solidFill>
              <a:ln w="9525">
                <a:solidFill>
                  <a:schemeClr val="accent2"/>
                </a:solidFill>
              </a:ln>
              <a:effectLst/>
            </c:spPr>
          </c:marker>
          <c:yVal>
            <c:numRef>
              <c:f>Task5b!$B$2:$B$41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smooth val="0"/>
          <c:extLst>
            <c:ext xmlns:c16="http://schemas.microsoft.com/office/drawing/2014/chart" uri="{C3380CC4-5D6E-409C-BE32-E72D297353CC}">
              <c16:uniqueId val="{00000001-FA7D-4EAE-B453-AFC0A5988D90}"/>
            </c:ext>
          </c:extLst>
        </c:ser>
        <c:ser>
          <c:idx val="2"/>
          <c:order val="2"/>
          <c:tx>
            <c:strRef>
              <c:f>Task5b!$C$1</c:f>
              <c:strCache>
                <c:ptCount val="1"/>
                <c:pt idx="0">
                  <c:v>Expect</c:v>
                </c:pt>
              </c:strCache>
            </c:strRef>
          </c:tx>
          <c:spPr>
            <a:ln w="25400" cap="rnd">
              <a:noFill/>
              <a:round/>
            </a:ln>
            <a:effectLst/>
          </c:spPr>
          <c:marker>
            <c:symbol val="circle"/>
            <c:size val="5"/>
            <c:spPr>
              <a:solidFill>
                <a:schemeClr val="accent3"/>
              </a:solidFill>
              <a:ln w="9525">
                <a:solidFill>
                  <a:schemeClr val="accent3"/>
                </a:solidFill>
              </a:ln>
              <a:effectLst/>
            </c:spPr>
          </c:marker>
          <c:yVal>
            <c:numRef>
              <c:f>Task5b!$C$2:$C$41</c:f>
              <c:numCache>
                <c:formatCode>0.00</c:formatCode>
                <c:ptCount val="40"/>
                <c:pt idx="0">
                  <c:v>0.25</c:v>
                </c:pt>
                <c:pt idx="1">
                  <c:v>0.25</c:v>
                </c:pt>
                <c:pt idx="2">
                  <c:v>0.25</c:v>
                </c:pt>
                <c:pt idx="3">
                  <c:v>0.15000000000000002</c:v>
                </c:pt>
                <c:pt idx="4">
                  <c:v>0.25</c:v>
                </c:pt>
                <c:pt idx="5">
                  <c:v>0.35</c:v>
                </c:pt>
                <c:pt idx="6">
                  <c:v>0.25</c:v>
                </c:pt>
                <c:pt idx="7">
                  <c:v>0.25</c:v>
                </c:pt>
                <c:pt idx="8">
                  <c:v>0.25</c:v>
                </c:pt>
                <c:pt idx="9">
                  <c:v>0.35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0.35</c:v>
                </c:pt>
                <c:pt idx="25">
                  <c:v>0.25</c:v>
                </c:pt>
                <c:pt idx="26">
                  <c:v>0.25</c:v>
                </c:pt>
                <c:pt idx="27">
                  <c:v>0.25</c:v>
                </c:pt>
                <c:pt idx="28">
                  <c:v>0.25</c:v>
                </c:pt>
                <c:pt idx="29">
                  <c:v>0.15000000000000002</c:v>
                </c:pt>
                <c:pt idx="30">
                  <c:v>0.15000000000000002</c:v>
                </c:pt>
                <c:pt idx="31">
                  <c:v>0.25</c:v>
                </c:pt>
                <c:pt idx="32">
                  <c:v>0.35</c:v>
                </c:pt>
                <c:pt idx="33">
                  <c:v>0.25</c:v>
                </c:pt>
                <c:pt idx="34">
                  <c:v>0.25</c:v>
                </c:pt>
                <c:pt idx="35">
                  <c:v>0.25</c:v>
                </c:pt>
                <c:pt idx="36">
                  <c:v>0.25</c:v>
                </c:pt>
                <c:pt idx="37">
                  <c:v>0.35</c:v>
                </c:pt>
                <c:pt idx="38">
                  <c:v>0.25</c:v>
                </c:pt>
                <c:pt idx="39">
                  <c:v>0.25</c:v>
                </c:pt>
              </c:numCache>
            </c:numRef>
          </c:yVal>
          <c:smooth val="0"/>
          <c:extLst>
            <c:ext xmlns:c16="http://schemas.microsoft.com/office/drawing/2014/chart" uri="{C3380CC4-5D6E-409C-BE32-E72D297353CC}">
              <c16:uniqueId val="{00000002-FA7D-4EAE-B453-AFC0A5988D90}"/>
            </c:ext>
          </c:extLst>
        </c:ser>
        <c:dLbls>
          <c:showLegendKey val="0"/>
          <c:showVal val="0"/>
          <c:showCatName val="0"/>
          <c:showSerName val="0"/>
          <c:showPercent val="0"/>
          <c:showBubbleSize val="0"/>
        </c:dLbls>
        <c:axId val="919655711"/>
        <c:axId val="1080469695"/>
      </c:scatterChart>
      <c:valAx>
        <c:axId val="9196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80469695"/>
        <c:crosses val="autoZero"/>
        <c:crossBetween val="midCat"/>
      </c:valAx>
      <c:valAx>
        <c:axId val="108046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9655711"/>
        <c:crosses val="autoZero"/>
        <c:crossBetween val="midCat"/>
      </c:valAx>
      <c:spPr>
        <a:noFill/>
        <a:ln>
          <a:noFill/>
        </a:ln>
        <a:effectLst/>
      </c:spPr>
    </c:plotArea>
    <c:legend>
      <c:legendPos val="b"/>
      <c:layout>
        <c:manualLayout>
          <c:xMode val="edge"/>
          <c:yMode val="edge"/>
          <c:x val="0.30222534354860742"/>
          <c:y val="0.22131898512685913"/>
          <c:w val="0.30857505993496781"/>
          <c:h val="6.8389536414331195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Relationship</a:t>
            </a:r>
            <a:r>
              <a:rPr lang="en-IN" b="1" baseline="0">
                <a:solidFill>
                  <a:sysClr val="windowText" lastClr="000000"/>
                </a:solidFill>
              </a:rPr>
              <a:t> between Duration &amp; Expectation</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3.3159667541557303E-2"/>
          <c:y val="0.22263888888888889"/>
          <c:w val="0.93750699912510937"/>
          <c:h val="0.75193277923592883"/>
        </c:manualLayout>
      </c:layout>
      <c:bubbleChart>
        <c:varyColors val="0"/>
        <c:ser>
          <c:idx val="0"/>
          <c:order val="0"/>
          <c:tx>
            <c:strRef>
              <c:f>Task5b!$B$1</c:f>
              <c:strCache>
                <c:ptCount val="1"/>
                <c:pt idx="0">
                  <c:v>Duration</c:v>
                </c:pt>
              </c:strCache>
            </c:strRef>
          </c:tx>
          <c:spPr>
            <a:solidFill>
              <a:schemeClr val="accent1"/>
            </a:solidFill>
            <a:ln>
              <a:noFill/>
            </a:ln>
            <a:effectLst/>
          </c:spPr>
          <c:invertIfNegative val="0"/>
          <c:yVal>
            <c:numRef>
              <c:f>Task5b!$B$2:$B$41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0-ECA4-4D24-B6B0-A9C6EF8F329F}"/>
            </c:ext>
          </c:extLst>
        </c:ser>
        <c:ser>
          <c:idx val="1"/>
          <c:order val="1"/>
          <c:tx>
            <c:strRef>
              <c:f>Task5b!$C$1</c:f>
              <c:strCache>
                <c:ptCount val="1"/>
                <c:pt idx="0">
                  <c:v>Expect</c:v>
                </c:pt>
              </c:strCache>
            </c:strRef>
          </c:tx>
          <c:spPr>
            <a:solidFill>
              <a:schemeClr val="accent2"/>
            </a:solidFill>
            <a:ln>
              <a:noFill/>
            </a:ln>
            <a:effectLst/>
          </c:spPr>
          <c:invertIfNegative val="0"/>
          <c:yVal>
            <c:numRef>
              <c:f>Task5b!$C$2:$C$41</c:f>
              <c:numCache>
                <c:formatCode>0.00</c:formatCode>
                <c:ptCount val="40"/>
                <c:pt idx="0">
                  <c:v>0.25</c:v>
                </c:pt>
                <c:pt idx="1">
                  <c:v>0.25</c:v>
                </c:pt>
                <c:pt idx="2">
                  <c:v>0.25</c:v>
                </c:pt>
                <c:pt idx="3">
                  <c:v>0.15000000000000002</c:v>
                </c:pt>
                <c:pt idx="4">
                  <c:v>0.25</c:v>
                </c:pt>
                <c:pt idx="5">
                  <c:v>0.35</c:v>
                </c:pt>
                <c:pt idx="6">
                  <c:v>0.25</c:v>
                </c:pt>
                <c:pt idx="7">
                  <c:v>0.25</c:v>
                </c:pt>
                <c:pt idx="8">
                  <c:v>0.25</c:v>
                </c:pt>
                <c:pt idx="9">
                  <c:v>0.35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0.35</c:v>
                </c:pt>
                <c:pt idx="25">
                  <c:v>0.25</c:v>
                </c:pt>
                <c:pt idx="26">
                  <c:v>0.25</c:v>
                </c:pt>
                <c:pt idx="27">
                  <c:v>0.25</c:v>
                </c:pt>
                <c:pt idx="28">
                  <c:v>0.25</c:v>
                </c:pt>
                <c:pt idx="29">
                  <c:v>0.15000000000000002</c:v>
                </c:pt>
                <c:pt idx="30">
                  <c:v>0.15000000000000002</c:v>
                </c:pt>
                <c:pt idx="31">
                  <c:v>0.25</c:v>
                </c:pt>
                <c:pt idx="32">
                  <c:v>0.35</c:v>
                </c:pt>
                <c:pt idx="33">
                  <c:v>0.25</c:v>
                </c:pt>
                <c:pt idx="34">
                  <c:v>0.25</c:v>
                </c:pt>
                <c:pt idx="35">
                  <c:v>0.25</c:v>
                </c:pt>
                <c:pt idx="36">
                  <c:v>0.25</c:v>
                </c:pt>
                <c:pt idx="37">
                  <c:v>0.35</c:v>
                </c:pt>
                <c:pt idx="38">
                  <c:v>0.25</c:v>
                </c:pt>
                <c:pt idx="39">
                  <c:v>0.25</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1-ECA4-4D24-B6B0-A9C6EF8F329F}"/>
            </c:ext>
          </c:extLst>
        </c:ser>
        <c:dLbls>
          <c:showLegendKey val="0"/>
          <c:showVal val="0"/>
          <c:showCatName val="0"/>
          <c:showSerName val="0"/>
          <c:showPercent val="0"/>
          <c:showBubbleSize val="0"/>
        </c:dLbls>
        <c:bubbleScale val="100"/>
        <c:showNegBubbles val="0"/>
        <c:axId val="1271090895"/>
        <c:axId val="1271089935"/>
      </c:bubbleChart>
      <c:valAx>
        <c:axId val="127109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71089935"/>
        <c:crosses val="autoZero"/>
        <c:crossBetween val="midCat"/>
      </c:valAx>
      <c:valAx>
        <c:axId val="127108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71090895"/>
        <c:crosses val="autoZero"/>
        <c:crossBetween val="midCat"/>
      </c:valAx>
      <c:spPr>
        <a:noFill/>
        <a:ln>
          <a:noFill/>
        </a:ln>
        <a:effectLst/>
      </c:spPr>
    </c:plotArea>
    <c:legend>
      <c:legendPos val="b"/>
      <c:layout>
        <c:manualLayout>
          <c:xMode val="edge"/>
          <c:yMode val="edge"/>
          <c:x val="0.3760669291338582"/>
          <c:y val="0.14409667541557308"/>
          <c:w val="0.25897725284339457"/>
          <c:h val="6.886628754738989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2.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11.xml"/><Relationship Id="rId16" Type="http://schemas.openxmlformats.org/officeDocument/2006/relationships/image" Target="../media/image10.sv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5.png"/><Relationship Id="rId5" Type="http://schemas.openxmlformats.org/officeDocument/2006/relationships/chart" Target="../charts/chart14.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3.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419100</xdr:colOff>
      <xdr:row>4</xdr:row>
      <xdr:rowOff>33337</xdr:rowOff>
    </xdr:from>
    <xdr:to>
      <xdr:col>10</xdr:col>
      <xdr:colOff>114300</xdr:colOff>
      <xdr:row>18</xdr:row>
      <xdr:rowOff>109537</xdr:rowOff>
    </xdr:to>
    <xdr:graphicFrame macro="">
      <xdr:nvGraphicFramePr>
        <xdr:cNvPr id="2" name="Chart 1">
          <a:extLst>
            <a:ext uri="{FF2B5EF4-FFF2-40B4-BE49-F238E27FC236}">
              <a16:creationId xmlns:a16="http://schemas.microsoft.com/office/drawing/2014/main" id="{B27D0B93-EFD5-24D2-E3E3-24CA5A903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295275</xdr:colOff>
      <xdr:row>0</xdr:row>
      <xdr:rowOff>85725</xdr:rowOff>
    </xdr:from>
    <xdr:to>
      <xdr:col>13</xdr:col>
      <xdr:colOff>295275</xdr:colOff>
      <xdr:row>5</xdr:row>
      <xdr:rowOff>171450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133878E-202A-A2F9-4277-94575E9587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53250" y="8572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38100</xdr:rowOff>
    </xdr:from>
    <xdr:to>
      <xdr:col>16</xdr:col>
      <xdr:colOff>504825</xdr:colOff>
      <xdr:row>13</xdr:row>
      <xdr:rowOff>85725</xdr:rowOff>
    </xdr:to>
    <mc:AlternateContent xmlns:mc="http://schemas.openxmlformats.org/markup-compatibility/2006" xmlns:a14="http://schemas.microsoft.com/office/drawing/2010/main">
      <mc:Choice Requires="a14">
        <xdr:graphicFrame macro="">
          <xdr:nvGraphicFramePr>
            <xdr:cNvPr id="9" name="Avenue">
              <a:extLst>
                <a:ext uri="{FF2B5EF4-FFF2-40B4-BE49-F238E27FC236}">
                  <a16:creationId xmlns:a16="http://schemas.microsoft.com/office/drawing/2014/main" id="{04E2B8BB-4F59-C282-9191-D0B4B4AE6A19}"/>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8991600"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583406</xdr:colOff>
      <xdr:row>5</xdr:row>
      <xdr:rowOff>178594</xdr:rowOff>
    </xdr:from>
    <xdr:to>
      <xdr:col>11</xdr:col>
      <xdr:colOff>464343</xdr:colOff>
      <xdr:row>10</xdr:row>
      <xdr:rowOff>0</xdr:rowOff>
    </xdr:to>
    <xdr:sp macro="" textlink="">
      <xdr:nvSpPr>
        <xdr:cNvPr id="14" name="Rectangle: Rounded Corners 13">
          <a:extLst>
            <a:ext uri="{FF2B5EF4-FFF2-40B4-BE49-F238E27FC236}">
              <a16:creationId xmlns:a16="http://schemas.microsoft.com/office/drawing/2014/main" id="{FB513DE6-8D4D-4979-8FB1-D3E46E279DA7}"/>
            </a:ext>
          </a:extLst>
        </xdr:cNvPr>
        <xdr:cNvSpPr/>
      </xdr:nvSpPr>
      <xdr:spPr>
        <a:xfrm>
          <a:off x="5441156" y="1131094"/>
          <a:ext cx="1702593" cy="773906"/>
        </a:xfrm>
        <a:prstGeom prst="roundRect">
          <a:avLst>
            <a:gd name="adj" fmla="val 6154"/>
          </a:avLst>
        </a:prstGeom>
        <a:solidFill>
          <a:schemeClr val="bg2">
            <a:lumMod val="5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416719</xdr:colOff>
      <xdr:row>5</xdr:row>
      <xdr:rowOff>166689</xdr:rowOff>
    </xdr:from>
    <xdr:to>
      <xdr:col>21</xdr:col>
      <xdr:colOff>154781</xdr:colOff>
      <xdr:row>10</xdr:row>
      <xdr:rowOff>142877</xdr:rowOff>
    </xdr:to>
    <mc:AlternateContent xmlns:mc="http://schemas.openxmlformats.org/markup-compatibility/2006" xmlns:a14="http://schemas.microsoft.com/office/drawing/2010/main">
      <mc:Choice Requires="a14">
        <xdr:graphicFrame macro="">
          <xdr:nvGraphicFramePr>
            <xdr:cNvPr id="16" name="Avenue 1">
              <a:extLst>
                <a:ext uri="{FF2B5EF4-FFF2-40B4-BE49-F238E27FC236}">
                  <a16:creationId xmlns:a16="http://schemas.microsoft.com/office/drawing/2014/main" id="{4A9E694E-66D3-49F2-9015-E1BC1AEEADEA}"/>
                </a:ext>
              </a:extLst>
            </xdr:cNvPr>
            <xdr:cNvGraphicFramePr/>
          </xdr:nvGraphicFramePr>
          <xdr:xfrm>
            <a:off x="0" y="0"/>
            <a:ext cx="0" cy="0"/>
          </xdr:xfrm>
          <a:graphic>
            <a:graphicData uri="http://schemas.microsoft.com/office/drawing/2010/slicer">
              <sle:slicer xmlns:sle="http://schemas.microsoft.com/office/drawing/2010/slicer" name="Avenue 1"/>
            </a:graphicData>
          </a:graphic>
        </xdr:graphicFrame>
      </mc:Choice>
      <mc:Fallback xmlns="">
        <xdr:sp macro="" textlink="">
          <xdr:nvSpPr>
            <xdr:cNvPr id="0" name=""/>
            <xdr:cNvSpPr>
              <a:spLocks noTextEdit="1"/>
            </xdr:cNvSpPr>
          </xdr:nvSpPr>
          <xdr:spPr>
            <a:xfrm>
              <a:off x="10132219" y="1119189"/>
              <a:ext cx="2774156" cy="928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250026</xdr:colOff>
      <xdr:row>11</xdr:row>
      <xdr:rowOff>119062</xdr:rowOff>
    </xdr:from>
    <xdr:to>
      <xdr:col>8</xdr:col>
      <xdr:colOff>226217</xdr:colOff>
      <xdr:row>24</xdr:row>
      <xdr:rowOff>162562</xdr:rowOff>
    </xdr:to>
    <xdr:graphicFrame macro="">
      <xdr:nvGraphicFramePr>
        <xdr:cNvPr id="2" name="Chart 1">
          <a:extLst>
            <a:ext uri="{FF2B5EF4-FFF2-40B4-BE49-F238E27FC236}">
              <a16:creationId xmlns:a16="http://schemas.microsoft.com/office/drawing/2014/main" id="{F88A790D-7696-4D1B-9155-D1395C617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440531</xdr:colOff>
      <xdr:row>11</xdr:row>
      <xdr:rowOff>119063</xdr:rowOff>
    </xdr:from>
    <xdr:to>
      <xdr:col>16</xdr:col>
      <xdr:colOff>297655</xdr:colOff>
      <xdr:row>24</xdr:row>
      <xdr:rowOff>162563</xdr:rowOff>
    </xdr:to>
    <xdr:graphicFrame macro="">
      <xdr:nvGraphicFramePr>
        <xdr:cNvPr id="3" name="Chart 2">
          <a:extLst>
            <a:ext uri="{FF2B5EF4-FFF2-40B4-BE49-F238E27FC236}">
              <a16:creationId xmlns:a16="http://schemas.microsoft.com/office/drawing/2014/main" id="{0BEEEDA9-CDEE-4C02-B0E4-14F380C9A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523875</xdr:colOff>
      <xdr:row>11</xdr:row>
      <xdr:rowOff>107159</xdr:rowOff>
    </xdr:from>
    <xdr:to>
      <xdr:col>26</xdr:col>
      <xdr:colOff>59530</xdr:colOff>
      <xdr:row>25</xdr:row>
      <xdr:rowOff>6239</xdr:rowOff>
    </xdr:to>
    <xdr:graphicFrame macro="">
      <xdr:nvGraphicFramePr>
        <xdr:cNvPr id="4" name="Chart 3">
          <a:extLst>
            <a:ext uri="{FF2B5EF4-FFF2-40B4-BE49-F238E27FC236}">
              <a16:creationId xmlns:a16="http://schemas.microsoft.com/office/drawing/2014/main" id="{05FB01D0-6D27-4D6C-80BF-26643045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464344</xdr:colOff>
      <xdr:row>26</xdr:row>
      <xdr:rowOff>37646</xdr:rowOff>
    </xdr:from>
    <xdr:to>
      <xdr:col>16</xdr:col>
      <xdr:colOff>356625</xdr:colOff>
      <xdr:row>41</xdr:row>
      <xdr:rowOff>83343</xdr:rowOff>
    </xdr:to>
    <xdr:graphicFrame macro="">
      <xdr:nvGraphicFramePr>
        <xdr:cNvPr id="5" name="Chart 4">
          <a:extLst>
            <a:ext uri="{FF2B5EF4-FFF2-40B4-BE49-F238E27FC236}">
              <a16:creationId xmlns:a16="http://schemas.microsoft.com/office/drawing/2014/main" id="{0310D4D2-EDE5-4A49-88ED-8171278AB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250030</xdr:colOff>
      <xdr:row>26</xdr:row>
      <xdr:rowOff>18481</xdr:rowOff>
    </xdr:from>
    <xdr:to>
      <xdr:col>8</xdr:col>
      <xdr:colOff>238125</xdr:colOff>
      <xdr:row>41</xdr:row>
      <xdr:rowOff>71437</xdr:rowOff>
    </xdr:to>
    <xdr:graphicFrame macro="">
      <xdr:nvGraphicFramePr>
        <xdr:cNvPr id="7" name="Chart 6">
          <a:extLst>
            <a:ext uri="{FF2B5EF4-FFF2-40B4-BE49-F238E27FC236}">
              <a16:creationId xmlns:a16="http://schemas.microsoft.com/office/drawing/2014/main" id="{59342677-0F46-41F6-A05F-DFAEC5E39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583406</xdr:colOff>
      <xdr:row>26</xdr:row>
      <xdr:rowOff>35721</xdr:rowOff>
    </xdr:from>
    <xdr:to>
      <xdr:col>26</xdr:col>
      <xdr:colOff>95249</xdr:colOff>
      <xdr:row>41</xdr:row>
      <xdr:rowOff>59531</xdr:rowOff>
    </xdr:to>
    <xdr:graphicFrame macro="">
      <xdr:nvGraphicFramePr>
        <xdr:cNvPr id="8" name="Chart 7">
          <a:extLst>
            <a:ext uri="{FF2B5EF4-FFF2-40B4-BE49-F238E27FC236}">
              <a16:creationId xmlns:a16="http://schemas.microsoft.com/office/drawing/2014/main" id="{E7F18BC3-8F69-4ABE-8C00-E55C0ECD0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119063</xdr:colOff>
      <xdr:row>0</xdr:row>
      <xdr:rowOff>37534</xdr:rowOff>
    </xdr:from>
    <xdr:to>
      <xdr:col>17</xdr:col>
      <xdr:colOff>547688</xdr:colOff>
      <xdr:row>4</xdr:row>
      <xdr:rowOff>71437</xdr:rowOff>
    </xdr:to>
    <xdr:sp macro="" textlink="">
      <xdr:nvSpPr>
        <xdr:cNvPr id="10" name="Rectangle: Rounded Corners 9">
          <a:extLst>
            <a:ext uri="{FF2B5EF4-FFF2-40B4-BE49-F238E27FC236}">
              <a16:creationId xmlns:a16="http://schemas.microsoft.com/office/drawing/2014/main" id="{0D748271-3C29-300E-5071-94324A1462F4}"/>
            </a:ext>
          </a:extLst>
        </xdr:cNvPr>
        <xdr:cNvSpPr/>
      </xdr:nvSpPr>
      <xdr:spPr>
        <a:xfrm>
          <a:off x="119063" y="37534"/>
          <a:ext cx="10751344" cy="795903"/>
        </a:xfrm>
        <a:prstGeom prst="roundRect">
          <a:avLst>
            <a:gd name="adj" fmla="val 44488"/>
          </a:avLst>
        </a:prstGeom>
        <a:solidFill>
          <a:schemeClr val="accent3">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ysClr val="windowText" lastClr="000000"/>
              </a:solidFill>
            </a:rPr>
            <a:t>INVESTMENT  TRENDS </a:t>
          </a:r>
          <a:r>
            <a:rPr lang="en-IN" sz="2800" b="1" baseline="0">
              <a:solidFill>
                <a:sysClr val="windowText" lastClr="000000"/>
              </a:solidFill>
            </a:rPr>
            <a:t> </a:t>
          </a:r>
          <a:r>
            <a:rPr lang="en-IN" sz="2800" b="1">
              <a:solidFill>
                <a:sysClr val="windowText" lastClr="000000"/>
              </a:solidFill>
            </a:rPr>
            <a:t>&amp;  PREFERENCES  DASHBOARD</a:t>
          </a:r>
          <a:endParaRPr lang="en-IN" sz="2400" b="1">
            <a:solidFill>
              <a:sysClr val="windowText" lastClr="000000"/>
            </a:solidFill>
          </a:endParaRPr>
        </a:p>
      </xdr:txBody>
    </xdr:sp>
    <xdr:clientData/>
  </xdr:twoCellAnchor>
  <xdr:twoCellAnchor editAs="oneCell">
    <xdr:from>
      <xdr:col>0</xdr:col>
      <xdr:colOff>335418</xdr:colOff>
      <xdr:row>0</xdr:row>
      <xdr:rowOff>11906</xdr:rowOff>
    </xdr:from>
    <xdr:to>
      <xdr:col>2</xdr:col>
      <xdr:colOff>232457</xdr:colOff>
      <xdr:row>4</xdr:row>
      <xdr:rowOff>102620</xdr:rowOff>
    </xdr:to>
    <xdr:pic>
      <xdr:nvPicPr>
        <xdr:cNvPr id="18" name="Graphic 17" descr="Group brainstorm">
          <a:extLst>
            <a:ext uri="{FF2B5EF4-FFF2-40B4-BE49-F238E27FC236}">
              <a16:creationId xmlns:a16="http://schemas.microsoft.com/office/drawing/2014/main" id="{2847D058-0F29-F875-5273-2C8389B84DB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5418" y="11906"/>
          <a:ext cx="1111477" cy="852714"/>
        </a:xfrm>
        <a:prstGeom prst="rect">
          <a:avLst/>
        </a:prstGeom>
      </xdr:spPr>
    </xdr:pic>
    <xdr:clientData/>
  </xdr:twoCellAnchor>
  <xdr:twoCellAnchor editAs="oneCell">
    <xdr:from>
      <xdr:col>16</xdr:col>
      <xdr:colOff>17125</xdr:colOff>
      <xdr:row>0</xdr:row>
      <xdr:rowOff>0</xdr:rowOff>
    </xdr:from>
    <xdr:to>
      <xdr:col>17</xdr:col>
      <xdr:colOff>314101</xdr:colOff>
      <xdr:row>4</xdr:row>
      <xdr:rowOff>143329</xdr:rowOff>
    </xdr:to>
    <xdr:pic>
      <xdr:nvPicPr>
        <xdr:cNvPr id="20" name="Graphic 19" descr="Money">
          <a:extLst>
            <a:ext uri="{FF2B5EF4-FFF2-40B4-BE49-F238E27FC236}">
              <a16:creationId xmlns:a16="http://schemas.microsoft.com/office/drawing/2014/main" id="{631EDAF4-3879-70B9-98B4-BB62AEFD544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732625" y="0"/>
          <a:ext cx="904195" cy="905329"/>
        </a:xfrm>
        <a:prstGeom prst="rect">
          <a:avLst/>
        </a:prstGeom>
      </xdr:spPr>
    </xdr:pic>
    <xdr:clientData/>
  </xdr:twoCellAnchor>
  <xdr:twoCellAnchor>
    <xdr:from>
      <xdr:col>0</xdr:col>
      <xdr:colOff>345279</xdr:colOff>
      <xdr:row>5</xdr:row>
      <xdr:rowOff>178593</xdr:rowOff>
    </xdr:from>
    <xdr:to>
      <xdr:col>3</xdr:col>
      <xdr:colOff>333374</xdr:colOff>
      <xdr:row>10</xdr:row>
      <xdr:rowOff>93</xdr:rowOff>
    </xdr:to>
    <xdr:sp macro="" textlink="">
      <xdr:nvSpPr>
        <xdr:cNvPr id="6" name="Rectangle: Rounded Corners 5">
          <a:extLst>
            <a:ext uri="{FF2B5EF4-FFF2-40B4-BE49-F238E27FC236}">
              <a16:creationId xmlns:a16="http://schemas.microsoft.com/office/drawing/2014/main" id="{33F06B07-3612-6203-CEA7-90881C0A41C5}"/>
            </a:ext>
          </a:extLst>
        </xdr:cNvPr>
        <xdr:cNvSpPr/>
      </xdr:nvSpPr>
      <xdr:spPr>
        <a:xfrm>
          <a:off x="345279" y="1131093"/>
          <a:ext cx="1809751" cy="774000"/>
        </a:xfrm>
        <a:prstGeom prst="roundRect">
          <a:avLst>
            <a:gd name="adj" fmla="val 6427"/>
          </a:avLst>
        </a:prstGeom>
        <a:solidFill>
          <a:schemeClr val="bg2">
            <a:lumMod val="5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83344</xdr:colOff>
      <xdr:row>6</xdr:row>
      <xdr:rowOff>11906</xdr:rowOff>
    </xdr:from>
    <xdr:to>
      <xdr:col>3</xdr:col>
      <xdr:colOff>333376</xdr:colOff>
      <xdr:row>7</xdr:row>
      <xdr:rowOff>59531</xdr:rowOff>
    </xdr:to>
    <xdr:sp macro="" textlink="">
      <xdr:nvSpPr>
        <xdr:cNvPr id="12" name="TextBox 11">
          <a:extLst>
            <a:ext uri="{FF2B5EF4-FFF2-40B4-BE49-F238E27FC236}">
              <a16:creationId xmlns:a16="http://schemas.microsoft.com/office/drawing/2014/main" id="{47C9C016-919E-4BA3-2E71-83A68F9BE45D}"/>
            </a:ext>
          </a:extLst>
        </xdr:cNvPr>
        <xdr:cNvSpPr txBox="1"/>
      </xdr:nvSpPr>
      <xdr:spPr>
        <a:xfrm>
          <a:off x="690563" y="1154906"/>
          <a:ext cx="1464469" cy="238125"/>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PARTICIPANTS</a:t>
          </a:r>
        </a:p>
      </xdr:txBody>
    </xdr:sp>
    <xdr:clientData/>
  </xdr:twoCellAnchor>
  <xdr:twoCellAnchor>
    <xdr:from>
      <xdr:col>1</xdr:col>
      <xdr:colOff>202405</xdr:colOff>
      <xdr:row>7</xdr:row>
      <xdr:rowOff>119062</xdr:rowOff>
    </xdr:from>
    <xdr:to>
      <xdr:col>2</xdr:col>
      <xdr:colOff>404811</xdr:colOff>
      <xdr:row>10</xdr:row>
      <xdr:rowOff>35718</xdr:rowOff>
    </xdr:to>
    <xdr:sp macro="" textlink="'KPI '!$B$17">
      <xdr:nvSpPr>
        <xdr:cNvPr id="13" name="TextBox 12">
          <a:extLst>
            <a:ext uri="{FF2B5EF4-FFF2-40B4-BE49-F238E27FC236}">
              <a16:creationId xmlns:a16="http://schemas.microsoft.com/office/drawing/2014/main" id="{8D85EDEB-FD7D-FD13-8623-A96F530D8968}"/>
            </a:ext>
          </a:extLst>
        </xdr:cNvPr>
        <xdr:cNvSpPr txBox="1"/>
      </xdr:nvSpPr>
      <xdr:spPr>
        <a:xfrm>
          <a:off x="809624" y="1452562"/>
          <a:ext cx="809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F05F46-BD16-44D1-8CB1-62EB1EE6FB52}" type="TxLink">
            <a:rPr lang="en-US" sz="2400" b="1" i="0" u="none" strike="noStrike">
              <a:solidFill>
                <a:sysClr val="windowText" lastClr="000000"/>
              </a:solidFill>
              <a:latin typeface="Calibri"/>
              <a:cs typeface="Calibri"/>
            </a:rPr>
            <a:pPr algn="ctr"/>
            <a:t>32</a:t>
          </a:fld>
          <a:endParaRPr lang="en-IN" sz="2400" b="1">
            <a:solidFill>
              <a:sysClr val="windowText" lastClr="000000"/>
            </a:solidFill>
          </a:endParaRPr>
        </a:p>
      </xdr:txBody>
    </xdr:sp>
    <xdr:clientData/>
  </xdr:twoCellAnchor>
  <xdr:twoCellAnchor>
    <xdr:from>
      <xdr:col>4</xdr:col>
      <xdr:colOff>464343</xdr:colOff>
      <xdr:row>5</xdr:row>
      <xdr:rowOff>178594</xdr:rowOff>
    </xdr:from>
    <xdr:to>
      <xdr:col>7</xdr:col>
      <xdr:colOff>345280</xdr:colOff>
      <xdr:row>10</xdr:row>
      <xdr:rowOff>0</xdr:rowOff>
    </xdr:to>
    <xdr:sp macro="" textlink="">
      <xdr:nvSpPr>
        <xdr:cNvPr id="17" name="Rectangle: Rounded Corners 16">
          <a:extLst>
            <a:ext uri="{FF2B5EF4-FFF2-40B4-BE49-F238E27FC236}">
              <a16:creationId xmlns:a16="http://schemas.microsoft.com/office/drawing/2014/main" id="{E7EF5051-2108-4B98-8105-C3B4C18AAD81}"/>
            </a:ext>
          </a:extLst>
        </xdr:cNvPr>
        <xdr:cNvSpPr/>
      </xdr:nvSpPr>
      <xdr:spPr>
        <a:xfrm>
          <a:off x="2893218" y="1131094"/>
          <a:ext cx="1702593" cy="773906"/>
        </a:xfrm>
        <a:prstGeom prst="roundRect">
          <a:avLst>
            <a:gd name="adj" fmla="val 6154"/>
          </a:avLst>
        </a:prstGeom>
        <a:solidFill>
          <a:schemeClr val="accent4">
            <a:lumMod val="40000"/>
            <a:lumOff val="6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488158</xdr:colOff>
      <xdr:row>6</xdr:row>
      <xdr:rowOff>1</xdr:rowOff>
    </xdr:from>
    <xdr:to>
      <xdr:col>7</xdr:col>
      <xdr:colOff>309564</xdr:colOff>
      <xdr:row>7</xdr:row>
      <xdr:rowOff>154782</xdr:rowOff>
    </xdr:to>
    <xdr:sp macro="" textlink="">
      <xdr:nvSpPr>
        <xdr:cNvPr id="21" name="TextBox 20">
          <a:extLst>
            <a:ext uri="{FF2B5EF4-FFF2-40B4-BE49-F238E27FC236}">
              <a16:creationId xmlns:a16="http://schemas.microsoft.com/office/drawing/2014/main" id="{2FE818BC-10FF-5D7C-5690-5CB6E1136556}"/>
            </a:ext>
          </a:extLst>
        </xdr:cNvPr>
        <xdr:cNvSpPr txBox="1"/>
      </xdr:nvSpPr>
      <xdr:spPr>
        <a:xfrm>
          <a:off x="2917033" y="1143001"/>
          <a:ext cx="1643062" cy="345281"/>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AVERAGE AGE</a:t>
          </a:r>
        </a:p>
      </xdr:txBody>
    </xdr:sp>
    <xdr:clientData/>
  </xdr:twoCellAnchor>
  <xdr:twoCellAnchor>
    <xdr:from>
      <xdr:col>5</xdr:col>
      <xdr:colOff>250032</xdr:colOff>
      <xdr:row>7</xdr:row>
      <xdr:rowOff>119063</xdr:rowOff>
    </xdr:from>
    <xdr:to>
      <xdr:col>6</xdr:col>
      <xdr:colOff>500063</xdr:colOff>
      <xdr:row>9</xdr:row>
      <xdr:rowOff>95249</xdr:rowOff>
    </xdr:to>
    <xdr:sp macro="" textlink="'KPI '!$I$17">
      <xdr:nvSpPr>
        <xdr:cNvPr id="22" name="TextBox 21">
          <a:extLst>
            <a:ext uri="{FF2B5EF4-FFF2-40B4-BE49-F238E27FC236}">
              <a16:creationId xmlns:a16="http://schemas.microsoft.com/office/drawing/2014/main" id="{68DD1297-CEB7-9DA3-7ADF-936CFF356EAB}"/>
            </a:ext>
          </a:extLst>
        </xdr:cNvPr>
        <xdr:cNvSpPr txBox="1"/>
      </xdr:nvSpPr>
      <xdr:spPr>
        <a:xfrm>
          <a:off x="3286126" y="1452563"/>
          <a:ext cx="857250"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03BF4C-ADC5-4D97-B004-AEBA1652EEB5}" type="TxLink">
            <a:rPr lang="en-US" sz="2400" b="1" i="0" u="none" strike="noStrike">
              <a:solidFill>
                <a:sysClr val="windowText" lastClr="000000"/>
              </a:solidFill>
              <a:latin typeface="Calibri"/>
              <a:cs typeface="Calibri"/>
            </a:rPr>
            <a:pPr algn="ctr"/>
            <a:t>28</a:t>
          </a:fld>
          <a:endParaRPr lang="en-IN" sz="2400" b="1">
            <a:solidFill>
              <a:sysClr val="windowText" lastClr="000000"/>
            </a:solidFill>
          </a:endParaRPr>
        </a:p>
      </xdr:txBody>
    </xdr:sp>
    <xdr:clientData/>
  </xdr:twoCellAnchor>
  <xdr:twoCellAnchor editAs="oneCell">
    <xdr:from>
      <xdr:col>0</xdr:col>
      <xdr:colOff>392907</xdr:colOff>
      <xdr:row>5</xdr:row>
      <xdr:rowOff>178594</xdr:rowOff>
    </xdr:from>
    <xdr:to>
      <xdr:col>1</xdr:col>
      <xdr:colOff>130970</xdr:colOff>
      <xdr:row>7</xdr:row>
      <xdr:rowOff>130969</xdr:rowOff>
    </xdr:to>
    <xdr:pic>
      <xdr:nvPicPr>
        <xdr:cNvPr id="28" name="Graphic 27" descr="Group">
          <a:extLst>
            <a:ext uri="{FF2B5EF4-FFF2-40B4-BE49-F238E27FC236}">
              <a16:creationId xmlns:a16="http://schemas.microsoft.com/office/drawing/2014/main" id="{26E5704F-37B7-99E7-872C-E7C90CE0321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92907" y="1131094"/>
          <a:ext cx="345282" cy="333375"/>
        </a:xfrm>
        <a:prstGeom prst="rect">
          <a:avLst/>
        </a:prstGeom>
      </xdr:spPr>
    </xdr:pic>
    <xdr:clientData/>
  </xdr:twoCellAnchor>
  <xdr:twoCellAnchor>
    <xdr:from>
      <xdr:col>9</xdr:col>
      <xdr:colOff>333375</xdr:colOff>
      <xdr:row>7</xdr:row>
      <xdr:rowOff>107157</xdr:rowOff>
    </xdr:from>
    <xdr:to>
      <xdr:col>11</xdr:col>
      <xdr:colOff>166688</xdr:colOff>
      <xdr:row>10</xdr:row>
      <xdr:rowOff>23813</xdr:rowOff>
    </xdr:to>
    <xdr:sp macro="" textlink="'KPI '!D17">
      <xdr:nvSpPr>
        <xdr:cNvPr id="25" name="TextBox 24">
          <a:extLst>
            <a:ext uri="{FF2B5EF4-FFF2-40B4-BE49-F238E27FC236}">
              <a16:creationId xmlns:a16="http://schemas.microsoft.com/office/drawing/2014/main" id="{3426268B-BF1D-6462-474E-0C082242883C}"/>
            </a:ext>
          </a:extLst>
        </xdr:cNvPr>
        <xdr:cNvSpPr txBox="1"/>
      </xdr:nvSpPr>
      <xdr:spPr>
        <a:xfrm>
          <a:off x="5798344" y="1440657"/>
          <a:ext cx="1047750"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BFD798-2FF9-468E-AA6C-08C24DA2E136}" type="TxLink">
            <a:rPr lang="en-US" sz="2400" b="1" i="0" u="none" strike="noStrike">
              <a:solidFill>
                <a:sysClr val="windowText" lastClr="000000"/>
              </a:solidFill>
              <a:latin typeface="Calibri"/>
              <a:cs typeface="Calibri"/>
            </a:rPr>
            <a:pPr algn="ctr"/>
            <a:t>20</a:t>
          </a:fld>
          <a:endParaRPr lang="en-IN" sz="2400" b="1">
            <a:solidFill>
              <a:sysClr val="windowText" lastClr="000000"/>
            </a:solidFill>
          </a:endParaRPr>
        </a:p>
      </xdr:txBody>
    </xdr:sp>
    <xdr:clientData/>
  </xdr:twoCellAnchor>
  <xdr:twoCellAnchor editAs="oneCell">
    <xdr:from>
      <xdr:col>8</xdr:col>
      <xdr:colOff>595312</xdr:colOff>
      <xdr:row>5</xdr:row>
      <xdr:rowOff>166688</xdr:rowOff>
    </xdr:from>
    <xdr:to>
      <xdr:col>9</xdr:col>
      <xdr:colOff>380998</xdr:colOff>
      <xdr:row>7</xdr:row>
      <xdr:rowOff>95250</xdr:rowOff>
    </xdr:to>
    <xdr:pic>
      <xdr:nvPicPr>
        <xdr:cNvPr id="30" name="Graphic 29" descr="Male">
          <a:extLst>
            <a:ext uri="{FF2B5EF4-FFF2-40B4-BE49-F238E27FC236}">
              <a16:creationId xmlns:a16="http://schemas.microsoft.com/office/drawing/2014/main" id="{8C50D7AE-A985-E5D1-6A3A-97251A94675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453062" y="1119188"/>
          <a:ext cx="392905" cy="309562"/>
        </a:xfrm>
        <a:prstGeom prst="rect">
          <a:avLst/>
        </a:prstGeom>
      </xdr:spPr>
    </xdr:pic>
    <xdr:clientData/>
  </xdr:twoCellAnchor>
  <xdr:twoCellAnchor>
    <xdr:from>
      <xdr:col>9</xdr:col>
      <xdr:colOff>178594</xdr:colOff>
      <xdr:row>6</xdr:row>
      <xdr:rowOff>11907</xdr:rowOff>
    </xdr:from>
    <xdr:to>
      <xdr:col>11</xdr:col>
      <xdr:colOff>202407</xdr:colOff>
      <xdr:row>7</xdr:row>
      <xdr:rowOff>107157</xdr:rowOff>
    </xdr:to>
    <xdr:sp macro="" textlink="">
      <xdr:nvSpPr>
        <xdr:cNvPr id="15" name="TextBox 14">
          <a:extLst>
            <a:ext uri="{FF2B5EF4-FFF2-40B4-BE49-F238E27FC236}">
              <a16:creationId xmlns:a16="http://schemas.microsoft.com/office/drawing/2014/main" id="{584AA5D9-2659-D7D5-73C3-2CAB03142F60}"/>
            </a:ext>
          </a:extLst>
        </xdr:cNvPr>
        <xdr:cNvSpPr txBox="1"/>
      </xdr:nvSpPr>
      <xdr:spPr>
        <a:xfrm>
          <a:off x="5643563" y="1154907"/>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    MALE</a:t>
          </a:r>
        </a:p>
      </xdr:txBody>
    </xdr:sp>
    <xdr:clientData/>
  </xdr:twoCellAnchor>
  <xdr:twoCellAnchor>
    <xdr:from>
      <xdr:col>13</xdr:col>
      <xdr:colOff>11906</xdr:colOff>
      <xdr:row>6</xdr:row>
      <xdr:rowOff>11906</xdr:rowOff>
    </xdr:from>
    <xdr:to>
      <xdr:col>15</xdr:col>
      <xdr:colOff>500062</xdr:colOff>
      <xdr:row>10</xdr:row>
      <xdr:rowOff>23812</xdr:rowOff>
    </xdr:to>
    <xdr:sp macro="" textlink="">
      <xdr:nvSpPr>
        <xdr:cNvPr id="19" name="Rectangle: Rounded Corners 18">
          <a:extLst>
            <a:ext uri="{FF2B5EF4-FFF2-40B4-BE49-F238E27FC236}">
              <a16:creationId xmlns:a16="http://schemas.microsoft.com/office/drawing/2014/main" id="{81ADE1A8-DF57-49A6-A994-BA864C216A3D}"/>
            </a:ext>
          </a:extLst>
        </xdr:cNvPr>
        <xdr:cNvSpPr/>
      </xdr:nvSpPr>
      <xdr:spPr>
        <a:xfrm>
          <a:off x="7905750" y="1154906"/>
          <a:ext cx="1702593" cy="773906"/>
        </a:xfrm>
        <a:prstGeom prst="roundRect">
          <a:avLst>
            <a:gd name="adj" fmla="val 6154"/>
          </a:avLst>
        </a:prstGeom>
        <a:solidFill>
          <a:schemeClr val="accent4">
            <a:lumMod val="40000"/>
            <a:lumOff val="6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607217</xdr:colOff>
      <xdr:row>6</xdr:row>
      <xdr:rowOff>35720</xdr:rowOff>
    </xdr:from>
    <xdr:to>
      <xdr:col>13</xdr:col>
      <xdr:colOff>440530</xdr:colOff>
      <xdr:row>8</xdr:row>
      <xdr:rowOff>59531</xdr:rowOff>
    </xdr:to>
    <xdr:pic>
      <xdr:nvPicPr>
        <xdr:cNvPr id="24" name="Graphic 23" descr="Female">
          <a:extLst>
            <a:ext uri="{FF2B5EF4-FFF2-40B4-BE49-F238E27FC236}">
              <a16:creationId xmlns:a16="http://schemas.microsoft.com/office/drawing/2014/main" id="{7D4A6AFC-F754-EE1F-C483-4388166AC2A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893842" y="1178720"/>
          <a:ext cx="440532" cy="404811"/>
        </a:xfrm>
        <a:prstGeom prst="rect">
          <a:avLst/>
        </a:prstGeom>
      </xdr:spPr>
    </xdr:pic>
    <xdr:clientData/>
  </xdr:twoCellAnchor>
  <xdr:twoCellAnchor>
    <xdr:from>
      <xdr:col>13</xdr:col>
      <xdr:colOff>416718</xdr:colOff>
      <xdr:row>6</xdr:row>
      <xdr:rowOff>11907</xdr:rowOff>
    </xdr:from>
    <xdr:to>
      <xdr:col>15</xdr:col>
      <xdr:colOff>202406</xdr:colOff>
      <xdr:row>7</xdr:row>
      <xdr:rowOff>107157</xdr:rowOff>
    </xdr:to>
    <xdr:sp macro="" textlink="">
      <xdr:nvSpPr>
        <xdr:cNvPr id="26" name="TextBox 25">
          <a:extLst>
            <a:ext uri="{FF2B5EF4-FFF2-40B4-BE49-F238E27FC236}">
              <a16:creationId xmlns:a16="http://schemas.microsoft.com/office/drawing/2014/main" id="{00A4A99B-9401-282E-20B3-01640A2E2D88}"/>
            </a:ext>
          </a:extLst>
        </xdr:cNvPr>
        <xdr:cNvSpPr txBox="1"/>
      </xdr:nvSpPr>
      <xdr:spPr>
        <a:xfrm>
          <a:off x="8310562" y="1154907"/>
          <a:ext cx="1000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FEMALE</a:t>
          </a:r>
        </a:p>
      </xdr:txBody>
    </xdr:sp>
    <xdr:clientData/>
  </xdr:twoCellAnchor>
  <xdr:twoCellAnchor>
    <xdr:from>
      <xdr:col>14</xdr:col>
      <xdr:colOff>47626</xdr:colOff>
      <xdr:row>7</xdr:row>
      <xdr:rowOff>142874</xdr:rowOff>
    </xdr:from>
    <xdr:to>
      <xdr:col>15</xdr:col>
      <xdr:colOff>119064</xdr:colOff>
      <xdr:row>9</xdr:row>
      <xdr:rowOff>142874</xdr:rowOff>
    </xdr:to>
    <xdr:sp macro="" textlink="'KPI '!F17">
      <xdr:nvSpPr>
        <xdr:cNvPr id="27" name="TextBox 26">
          <a:extLst>
            <a:ext uri="{FF2B5EF4-FFF2-40B4-BE49-F238E27FC236}">
              <a16:creationId xmlns:a16="http://schemas.microsoft.com/office/drawing/2014/main" id="{0D7D56DB-4C7A-734F-0743-D2A16C8D6723}"/>
            </a:ext>
          </a:extLst>
        </xdr:cNvPr>
        <xdr:cNvSpPr txBox="1"/>
      </xdr:nvSpPr>
      <xdr:spPr>
        <a:xfrm>
          <a:off x="8548689" y="1476374"/>
          <a:ext cx="67865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4DC8E7-BC6A-4C21-AC5D-7FA1D53F8C59}" type="TxLink">
            <a:rPr lang="en-US" sz="2400" b="1" i="0" u="none" strike="noStrike">
              <a:solidFill>
                <a:sysClr val="windowText" lastClr="000000"/>
              </a:solidFill>
              <a:latin typeface="Calibri"/>
              <a:cs typeface="Calibri"/>
            </a:rPr>
            <a:pPr algn="ctr"/>
            <a:t>12</a:t>
          </a:fld>
          <a:endParaRPr lang="en-IN" sz="2400" b="1">
            <a:solidFill>
              <a:sysClr val="windowText" lastClr="000000"/>
            </a:solidFill>
          </a:endParaRPr>
        </a:p>
      </xdr:txBody>
    </xdr:sp>
    <xdr:clientData/>
  </xdr:twoCellAnchor>
  <xdr:twoCellAnchor editAs="oneCell">
    <xdr:from>
      <xdr:col>21</xdr:col>
      <xdr:colOff>297657</xdr:colOff>
      <xdr:row>5</xdr:row>
      <xdr:rowOff>166688</xdr:rowOff>
    </xdr:from>
    <xdr:to>
      <xdr:col>26</xdr:col>
      <xdr:colOff>35717</xdr:colOff>
      <xdr:row>10</xdr:row>
      <xdr:rowOff>130969</xdr:rowOff>
    </xdr:to>
    <mc:AlternateContent xmlns:mc="http://schemas.openxmlformats.org/markup-compatibility/2006" xmlns:a14="http://schemas.microsoft.com/office/drawing/2010/main">
      <mc:Choice Requires="a14">
        <xdr:graphicFrame macro="">
          <xdr:nvGraphicFramePr>
            <xdr:cNvPr id="29" name="Expect 1">
              <a:extLst>
                <a:ext uri="{FF2B5EF4-FFF2-40B4-BE49-F238E27FC236}">
                  <a16:creationId xmlns:a16="http://schemas.microsoft.com/office/drawing/2014/main" id="{FDBD258A-BB05-4D5D-997B-76C22E701D67}"/>
                </a:ext>
              </a:extLst>
            </xdr:cNvPr>
            <xdr:cNvGraphicFramePr/>
          </xdr:nvGraphicFramePr>
          <xdr:xfrm>
            <a:off x="0" y="0"/>
            <a:ext cx="0" cy="0"/>
          </xdr:xfrm>
          <a:graphic>
            <a:graphicData uri="http://schemas.microsoft.com/office/drawing/2010/slicer">
              <sle:slicer xmlns:sle="http://schemas.microsoft.com/office/drawing/2010/slicer" name="Expect 1"/>
            </a:graphicData>
          </a:graphic>
        </xdr:graphicFrame>
      </mc:Choice>
      <mc:Fallback xmlns="">
        <xdr:sp macro="" textlink="">
          <xdr:nvSpPr>
            <xdr:cNvPr id="0" name=""/>
            <xdr:cNvSpPr>
              <a:spLocks noTextEdit="1"/>
            </xdr:cNvSpPr>
          </xdr:nvSpPr>
          <xdr:spPr>
            <a:xfrm>
              <a:off x="13049251" y="1119188"/>
              <a:ext cx="2774154" cy="916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190499</xdr:colOff>
      <xdr:row>19</xdr:row>
      <xdr:rowOff>35719</xdr:rowOff>
    </xdr:from>
    <xdr:to>
      <xdr:col>8</xdr:col>
      <xdr:colOff>202406</xdr:colOff>
      <xdr:row>23</xdr:row>
      <xdr:rowOff>178593</xdr:rowOff>
    </xdr:to>
    <mc:AlternateContent xmlns:mc="http://schemas.openxmlformats.org/markup-compatibility/2006" xmlns:a14="http://schemas.microsoft.com/office/drawing/2010/main">
      <mc:Choice Requires="a14">
        <xdr:graphicFrame macro="">
          <xdr:nvGraphicFramePr>
            <xdr:cNvPr id="35" name="gender 3">
              <a:extLst>
                <a:ext uri="{FF2B5EF4-FFF2-40B4-BE49-F238E27FC236}">
                  <a16:creationId xmlns:a16="http://schemas.microsoft.com/office/drawing/2014/main" id="{64847679-4713-4886-B75B-EACDA6A8AAD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833812" y="3655219"/>
              <a:ext cx="1226344"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33337</xdr:rowOff>
    </xdr:from>
    <xdr:to>
      <xdr:col>10</xdr:col>
      <xdr:colOff>28575</xdr:colOff>
      <xdr:row>18</xdr:row>
      <xdr:rowOff>109537</xdr:rowOff>
    </xdr:to>
    <xdr:graphicFrame macro="">
      <xdr:nvGraphicFramePr>
        <xdr:cNvPr id="3" name="Chart 2">
          <a:extLst>
            <a:ext uri="{FF2B5EF4-FFF2-40B4-BE49-F238E27FC236}">
              <a16:creationId xmlns:a16="http://schemas.microsoft.com/office/drawing/2014/main" id="{C3C45C07-7337-E338-416F-E55A4FB8E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3</xdr:row>
      <xdr:rowOff>61912</xdr:rowOff>
    </xdr:from>
    <xdr:to>
      <xdr:col>12</xdr:col>
      <xdr:colOff>302895</xdr:colOff>
      <xdr:row>17</xdr:row>
      <xdr:rowOff>130912</xdr:rowOff>
    </xdr:to>
    <xdr:graphicFrame macro="">
      <xdr:nvGraphicFramePr>
        <xdr:cNvPr id="2" name="Chart 1">
          <a:extLst>
            <a:ext uri="{FF2B5EF4-FFF2-40B4-BE49-F238E27FC236}">
              <a16:creationId xmlns:a16="http://schemas.microsoft.com/office/drawing/2014/main" id="{B9A5D128-083F-E284-9943-B241BD3F4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4</xdr:row>
      <xdr:rowOff>33337</xdr:rowOff>
    </xdr:from>
    <xdr:to>
      <xdr:col>9</xdr:col>
      <xdr:colOff>190500</xdr:colOff>
      <xdr:row>17</xdr:row>
      <xdr:rowOff>161925</xdr:rowOff>
    </xdr:to>
    <xdr:graphicFrame macro="">
      <xdr:nvGraphicFramePr>
        <xdr:cNvPr id="2" name="Chart 1">
          <a:extLst>
            <a:ext uri="{FF2B5EF4-FFF2-40B4-BE49-F238E27FC236}">
              <a16:creationId xmlns:a16="http://schemas.microsoft.com/office/drawing/2014/main" id="{1AD4CEDF-75CD-0988-400D-9C90DA381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476250</xdr:colOff>
      <xdr:row>2</xdr:row>
      <xdr:rowOff>4762</xdr:rowOff>
    </xdr:from>
    <xdr:to>
      <xdr:col>10</xdr:col>
      <xdr:colOff>171450</xdr:colOff>
      <xdr:row>16</xdr:row>
      <xdr:rowOff>80962</xdr:rowOff>
    </xdr:to>
    <xdr:graphicFrame macro="">
      <xdr:nvGraphicFramePr>
        <xdr:cNvPr id="2" name="Chart 1">
          <a:extLst>
            <a:ext uri="{FF2B5EF4-FFF2-40B4-BE49-F238E27FC236}">
              <a16:creationId xmlns:a16="http://schemas.microsoft.com/office/drawing/2014/main" id="{A20D156A-34C7-561D-717F-1AC032163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4</xdr:row>
      <xdr:rowOff>33337</xdr:rowOff>
    </xdr:from>
    <xdr:to>
      <xdr:col>9</xdr:col>
      <xdr:colOff>476250</xdr:colOff>
      <xdr:row>18</xdr:row>
      <xdr:rowOff>109537</xdr:rowOff>
    </xdr:to>
    <xdr:graphicFrame macro="">
      <xdr:nvGraphicFramePr>
        <xdr:cNvPr id="2" name="Chart 1">
          <a:extLst>
            <a:ext uri="{FF2B5EF4-FFF2-40B4-BE49-F238E27FC236}">
              <a16:creationId xmlns:a16="http://schemas.microsoft.com/office/drawing/2014/main" id="{C4E302D9-980E-708B-B352-394979023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47624</xdr:colOff>
      <xdr:row>1</xdr:row>
      <xdr:rowOff>100013</xdr:rowOff>
    </xdr:from>
    <xdr:to>
      <xdr:col>12</xdr:col>
      <xdr:colOff>266700</xdr:colOff>
      <xdr:row>16</xdr:row>
      <xdr:rowOff>47625</xdr:rowOff>
    </xdr:to>
    <xdr:graphicFrame macro="">
      <xdr:nvGraphicFramePr>
        <xdr:cNvPr id="2" name="Chart 1">
          <a:extLst>
            <a:ext uri="{FF2B5EF4-FFF2-40B4-BE49-F238E27FC236}">
              <a16:creationId xmlns:a16="http://schemas.microsoft.com/office/drawing/2014/main" id="{41AFE765-7935-72C4-230F-7FD387807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171449</xdr:colOff>
      <xdr:row>2</xdr:row>
      <xdr:rowOff>95249</xdr:rowOff>
    </xdr:from>
    <xdr:to>
      <xdr:col>11</xdr:col>
      <xdr:colOff>323850</xdr:colOff>
      <xdr:row>18</xdr:row>
      <xdr:rowOff>180974</xdr:rowOff>
    </xdr:to>
    <xdr:graphicFrame macro="">
      <xdr:nvGraphicFramePr>
        <xdr:cNvPr id="2" name="Chart 1">
          <a:extLst>
            <a:ext uri="{FF2B5EF4-FFF2-40B4-BE49-F238E27FC236}">
              <a16:creationId xmlns:a16="http://schemas.microsoft.com/office/drawing/2014/main" id="{DB163CD9-9E71-34BF-2C74-AEDEFE946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1</xdr:row>
      <xdr:rowOff>166687</xdr:rowOff>
    </xdr:from>
    <xdr:to>
      <xdr:col>19</xdr:col>
      <xdr:colOff>228600</xdr:colOff>
      <xdr:row>18</xdr:row>
      <xdr:rowOff>47625</xdr:rowOff>
    </xdr:to>
    <xdr:graphicFrame macro="">
      <xdr:nvGraphicFramePr>
        <xdr:cNvPr id="4" name="Chart 3">
          <a:extLst>
            <a:ext uri="{FF2B5EF4-FFF2-40B4-BE49-F238E27FC236}">
              <a16:creationId xmlns:a16="http://schemas.microsoft.com/office/drawing/2014/main" id="{6188D41D-BF41-1DB5-8DEF-2EBB6E2A2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171450</xdr:colOff>
      <xdr:row>2</xdr:row>
      <xdr:rowOff>19050</xdr:rowOff>
    </xdr:from>
    <xdr:to>
      <xdr:col>6</xdr:col>
      <xdr:colOff>438150</xdr:colOff>
      <xdr:row>7</xdr:row>
      <xdr:rowOff>104775</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0538461D-C0BA-426A-B590-A8C82258DB4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514725" y="400050"/>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xdr:colOff>
      <xdr:row>1</xdr:row>
      <xdr:rowOff>171451</xdr:rowOff>
    </xdr:from>
    <xdr:to>
      <xdr:col>10</xdr:col>
      <xdr:colOff>28575</xdr:colOff>
      <xdr:row>9</xdr:row>
      <xdr:rowOff>152401</xdr:rowOff>
    </xdr:to>
    <mc:AlternateContent xmlns:mc="http://schemas.openxmlformats.org/markup-compatibility/2006" xmlns:a14="http://schemas.microsoft.com/office/drawing/2010/main">
      <mc:Choice Requires="a14">
        <xdr:graphicFrame macro="">
          <xdr:nvGraphicFramePr>
            <xdr:cNvPr id="3" name="Avenue 2">
              <a:extLst>
                <a:ext uri="{FF2B5EF4-FFF2-40B4-BE49-F238E27FC236}">
                  <a16:creationId xmlns:a16="http://schemas.microsoft.com/office/drawing/2014/main" id="{524FFF5B-71EF-4A86-AB6B-FB3F9C14D07C}"/>
                </a:ext>
              </a:extLst>
            </xdr:cNvPr>
            <xdr:cNvGraphicFramePr/>
          </xdr:nvGraphicFramePr>
          <xdr:xfrm>
            <a:off x="0" y="0"/>
            <a:ext cx="0" cy="0"/>
          </xdr:xfrm>
          <a:graphic>
            <a:graphicData uri="http://schemas.microsoft.com/office/drawing/2010/slicer">
              <sle:slicer xmlns:sle="http://schemas.microsoft.com/office/drawing/2010/slicer" name="Avenue 2"/>
            </a:graphicData>
          </a:graphic>
        </xdr:graphicFrame>
      </mc:Choice>
      <mc:Fallback xmlns="">
        <xdr:sp macro="" textlink="">
          <xdr:nvSpPr>
            <xdr:cNvPr id="0" name=""/>
            <xdr:cNvSpPr>
              <a:spLocks noTextEdit="1"/>
            </xdr:cNvSpPr>
          </xdr:nvSpPr>
          <xdr:spPr>
            <a:xfrm>
              <a:off x="5543550" y="361951"/>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1</xdr:row>
      <xdr:rowOff>142874</xdr:rowOff>
    </xdr:from>
    <xdr:to>
      <xdr:col>13</xdr:col>
      <xdr:colOff>257175</xdr:colOff>
      <xdr:row>9</xdr:row>
      <xdr:rowOff>114299</xdr:rowOff>
    </xdr:to>
    <mc:AlternateContent xmlns:mc="http://schemas.openxmlformats.org/markup-compatibility/2006" xmlns:a14="http://schemas.microsoft.com/office/drawing/2010/main">
      <mc:Choice Requires="a14">
        <xdr:graphicFrame macro="">
          <xdr:nvGraphicFramePr>
            <xdr:cNvPr id="5" name="Expect">
              <a:extLst>
                <a:ext uri="{FF2B5EF4-FFF2-40B4-BE49-F238E27FC236}">
                  <a16:creationId xmlns:a16="http://schemas.microsoft.com/office/drawing/2014/main" id="{E94C878A-C26F-4B84-8534-93CE4FFC8006}"/>
                </a:ext>
              </a:extLst>
            </xdr:cNvPr>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mlns="">
        <xdr:sp macro="" textlink="">
          <xdr:nvSpPr>
            <xdr:cNvPr id="0" name=""/>
            <xdr:cNvSpPr>
              <a:spLocks noTextEdit="1"/>
            </xdr:cNvSpPr>
          </xdr:nvSpPr>
          <xdr:spPr>
            <a:xfrm>
              <a:off x="7600950" y="333374"/>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8.51110625" createdVersion="8" refreshedVersion="8" minRefreshableVersion="3" recordCount="40" xr:uid="{0690C2EA-1942-4AE5-ADF2-D7D0AC4D7328}">
  <cacheSource type="worksheet">
    <worksheetSource name="Table1"/>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ount="3">
        <s v="Returns"/>
        <s v="Locking Period"/>
        <s v="Risk"/>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41711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Yes"/>
    <n v="1"/>
    <n v="2"/>
    <n v="5"/>
    <n v="3"/>
    <n v="7"/>
    <n v="6"/>
    <n v="4"/>
    <s v="Yes"/>
    <x v="0"/>
    <x v="0"/>
    <x v="0"/>
    <x v="0"/>
    <s v="Monthly"/>
    <x v="0"/>
    <x v="0"/>
    <x v="0"/>
    <s v="Capital Appreciation"/>
    <s v="Better Returns"/>
    <s v="Safe Investment"/>
    <s v="Fixed Returns"/>
    <x v="0"/>
  </r>
  <r>
    <x v="0"/>
    <x v="1"/>
    <s v="Yes"/>
    <n v="4"/>
    <n v="3"/>
    <n v="2"/>
    <n v="1"/>
    <n v="5"/>
    <n v="6"/>
    <n v="7"/>
    <s v="No"/>
    <x v="1"/>
    <x v="0"/>
    <x v="0"/>
    <x v="1"/>
    <s v="Weekly"/>
    <x v="0"/>
    <x v="0"/>
    <x v="1"/>
    <s v="Dividend"/>
    <s v="Better Returns"/>
    <s v="Safe Investment"/>
    <s v="High Interest Rates"/>
    <x v="1"/>
  </r>
  <r>
    <x v="1"/>
    <x v="2"/>
    <s v="Yes"/>
    <n v="3"/>
    <n v="6"/>
    <n v="4"/>
    <n v="2"/>
    <n v="5"/>
    <n v="1"/>
    <n v="7"/>
    <s v="Yes"/>
    <x v="0"/>
    <x v="0"/>
    <x v="0"/>
    <x v="2"/>
    <s v="Daily"/>
    <x v="0"/>
    <x v="1"/>
    <x v="0"/>
    <s v="Capital Appreciation"/>
    <s v="Tax Benefits"/>
    <s v="Assured Returns"/>
    <s v="Fixed Returns"/>
    <x v="2"/>
  </r>
  <r>
    <x v="1"/>
    <x v="3"/>
    <s v="Yes"/>
    <n v="2"/>
    <n v="1"/>
    <n v="3"/>
    <n v="7"/>
    <n v="6"/>
    <n v="4"/>
    <n v="5"/>
    <s v="Yes"/>
    <x v="0"/>
    <x v="1"/>
    <x v="0"/>
    <x v="3"/>
    <s v="Daily"/>
    <x v="1"/>
    <x v="1"/>
    <x v="0"/>
    <s v="Dividend"/>
    <s v="Fund Diversification"/>
    <s v="Tax Incentives"/>
    <s v="High Interest Rates"/>
    <x v="3"/>
  </r>
  <r>
    <x v="0"/>
    <x v="4"/>
    <s v="No"/>
    <n v="2"/>
    <n v="1"/>
    <n v="3"/>
    <n v="6"/>
    <n v="4"/>
    <n v="5"/>
    <n v="7"/>
    <s v="No"/>
    <x v="0"/>
    <x v="1"/>
    <x v="0"/>
    <x v="3"/>
    <s v="Daily"/>
    <x v="0"/>
    <x v="1"/>
    <x v="0"/>
    <s v="Capital Appreciation"/>
    <s v="Better Returns"/>
    <s v="Safe Investment"/>
    <s v="Risk Free"/>
    <x v="3"/>
  </r>
  <r>
    <x v="0"/>
    <x v="4"/>
    <s v="No"/>
    <n v="7"/>
    <n v="5"/>
    <n v="4"/>
    <n v="6"/>
    <n v="3"/>
    <n v="1"/>
    <n v="2"/>
    <s v="No"/>
    <x v="2"/>
    <x v="0"/>
    <x v="0"/>
    <x v="0"/>
    <s v="Daily"/>
    <x v="2"/>
    <x v="0"/>
    <x v="0"/>
    <s v="Liquidity"/>
    <s v="Fund Diversification"/>
    <s v="Safe Investment"/>
    <s v="Risk Free"/>
    <x v="3"/>
  </r>
  <r>
    <x v="0"/>
    <x v="5"/>
    <s v="Yes"/>
    <n v="3"/>
    <n v="6"/>
    <n v="4"/>
    <n v="2"/>
    <n v="5"/>
    <n v="1"/>
    <n v="7"/>
    <s v="Yes"/>
    <x v="0"/>
    <x v="0"/>
    <x v="0"/>
    <x v="2"/>
    <s v="Monthly"/>
    <x v="0"/>
    <x v="1"/>
    <x v="0"/>
    <s v="Capital Appreciation"/>
    <s v="Better Returns"/>
    <s v="Assured Returns"/>
    <s v="High Interest Rates"/>
    <x v="1"/>
  </r>
  <r>
    <x v="1"/>
    <x v="6"/>
    <s v="Yes"/>
    <n v="2"/>
    <n v="3"/>
    <n v="7"/>
    <n v="4"/>
    <n v="6"/>
    <n v="1"/>
    <n v="5"/>
    <s v="Yes"/>
    <x v="2"/>
    <x v="0"/>
    <x v="0"/>
    <x v="2"/>
    <s v="Monthly"/>
    <x v="0"/>
    <x v="0"/>
    <x v="0"/>
    <s v="Capital Appreciation"/>
    <s v="Better Returns"/>
    <s v="Assured Returns"/>
    <s v="Risk Free"/>
    <x v="0"/>
  </r>
  <r>
    <x v="1"/>
    <x v="7"/>
    <s v="Yes"/>
    <n v="2"/>
    <n v="4"/>
    <n v="7"/>
    <n v="5"/>
    <n v="3"/>
    <n v="1"/>
    <n v="6"/>
    <s v="Yes"/>
    <x v="0"/>
    <x v="2"/>
    <x v="1"/>
    <x v="0"/>
    <s v="Weekly"/>
    <x v="0"/>
    <x v="1"/>
    <x v="0"/>
    <s v="Capital Appreciation"/>
    <s v="Fund Diversification"/>
    <s v="Safe Investment"/>
    <s v="Fixed Returns"/>
    <x v="2"/>
  </r>
  <r>
    <x v="1"/>
    <x v="8"/>
    <s v="Yes"/>
    <n v="1"/>
    <n v="3"/>
    <n v="7"/>
    <n v="4"/>
    <n v="5"/>
    <n v="2"/>
    <n v="6"/>
    <s v="Yes"/>
    <x v="0"/>
    <x v="0"/>
    <x v="0"/>
    <x v="2"/>
    <s v="Monthly"/>
    <x v="2"/>
    <x v="2"/>
    <x v="0"/>
    <s v="Capital Appreciation"/>
    <s v="Fund Diversification"/>
    <s v="Assured Returns"/>
    <s v="Fixed Returns"/>
    <x v="0"/>
  </r>
  <r>
    <x v="0"/>
    <x v="7"/>
    <s v="Yes"/>
    <n v="2"/>
    <n v="4"/>
    <n v="7"/>
    <n v="5"/>
    <n v="3"/>
    <n v="1"/>
    <n v="6"/>
    <s v="Yes"/>
    <x v="2"/>
    <x v="2"/>
    <x v="1"/>
    <x v="2"/>
    <s v="Monthly"/>
    <x v="0"/>
    <x v="0"/>
    <x v="0"/>
    <s v="Capital Appreciation"/>
    <s v="Better Returns"/>
    <s v="Assured Returns"/>
    <s v="Risk Free"/>
    <x v="1"/>
  </r>
  <r>
    <x v="1"/>
    <x v="9"/>
    <s v="Yes"/>
    <n v="2"/>
    <n v="5"/>
    <n v="7"/>
    <n v="6"/>
    <n v="3"/>
    <n v="1"/>
    <n v="4"/>
    <s v="Yes"/>
    <x v="2"/>
    <x v="0"/>
    <x v="0"/>
    <x v="0"/>
    <s v="Monthly"/>
    <x v="0"/>
    <x v="0"/>
    <x v="0"/>
    <s v="Capital Appreciation"/>
    <s v="Fund Diversification"/>
    <s v="Assured Returns"/>
    <s v="Fixed Returns"/>
    <x v="1"/>
  </r>
  <r>
    <x v="0"/>
    <x v="6"/>
    <s v="No"/>
    <n v="1"/>
    <n v="2"/>
    <n v="3"/>
    <n v="4"/>
    <n v="5"/>
    <n v="6"/>
    <n v="7"/>
    <s v="No"/>
    <x v="0"/>
    <x v="0"/>
    <x v="1"/>
    <x v="0"/>
    <s v="Weekly"/>
    <x v="0"/>
    <x v="0"/>
    <x v="2"/>
    <s v="Dividend"/>
    <s v="Better Returns"/>
    <s v="Safe Investment"/>
    <s v="Risk Free"/>
    <x v="3"/>
  </r>
  <r>
    <x v="0"/>
    <x v="10"/>
    <s v="Yes"/>
    <n v="2"/>
    <n v="3"/>
    <n v="7"/>
    <n v="4"/>
    <n v="5"/>
    <n v="1"/>
    <n v="6"/>
    <s v="Yes"/>
    <x v="0"/>
    <x v="0"/>
    <x v="0"/>
    <x v="0"/>
    <s v="Monthly"/>
    <x v="0"/>
    <x v="0"/>
    <x v="0"/>
    <s v="Capital Appreciation"/>
    <s v="Fund Diversification"/>
    <s v="Assured Returns"/>
    <s v="Risk Free"/>
    <x v="0"/>
  </r>
  <r>
    <x v="0"/>
    <x v="11"/>
    <s v="Yes"/>
    <n v="2"/>
    <n v="3"/>
    <n v="7"/>
    <n v="5"/>
    <n v="4"/>
    <n v="1"/>
    <n v="6"/>
    <s v="Yes"/>
    <x v="0"/>
    <x v="0"/>
    <x v="0"/>
    <x v="0"/>
    <s v="Monthly"/>
    <x v="0"/>
    <x v="2"/>
    <x v="1"/>
    <s v="Dividend"/>
    <s v="Better Returns"/>
    <s v="Assured Returns"/>
    <s v="Risk Free"/>
    <x v="1"/>
  </r>
  <r>
    <x v="1"/>
    <x v="5"/>
    <s v="Yes"/>
    <n v="2"/>
    <n v="3"/>
    <n v="7"/>
    <n v="5"/>
    <n v="4"/>
    <n v="1"/>
    <n v="6"/>
    <s v="Yes"/>
    <x v="0"/>
    <x v="0"/>
    <x v="0"/>
    <x v="0"/>
    <s v="Monthly"/>
    <x v="0"/>
    <x v="0"/>
    <x v="1"/>
    <s v="Capital Appreciation"/>
    <s v="Fund Diversification"/>
    <s v="Assured Returns"/>
    <s v="Risk Free"/>
    <x v="0"/>
  </r>
  <r>
    <x v="0"/>
    <x v="10"/>
    <s v="Yes"/>
    <n v="3"/>
    <n v="2"/>
    <n v="7"/>
    <n v="5"/>
    <n v="4"/>
    <n v="1"/>
    <n v="6"/>
    <s v="Yes"/>
    <x v="2"/>
    <x v="2"/>
    <x v="0"/>
    <x v="0"/>
    <s v="Monthly"/>
    <x v="0"/>
    <x v="2"/>
    <x v="1"/>
    <s v="Capital Appreciation"/>
    <s v="Fund Diversification"/>
    <s v="Assured Returns"/>
    <s v="Risk Free"/>
    <x v="2"/>
  </r>
  <r>
    <x v="1"/>
    <x v="5"/>
    <s v="Yes"/>
    <n v="3"/>
    <n v="2"/>
    <n v="7"/>
    <n v="4"/>
    <n v="5"/>
    <n v="1"/>
    <n v="6"/>
    <s v="Yes"/>
    <x v="0"/>
    <x v="0"/>
    <x v="0"/>
    <x v="0"/>
    <s v="Monthly"/>
    <x v="0"/>
    <x v="0"/>
    <x v="0"/>
    <s v="Capital Appreciation"/>
    <s v="Better Returns"/>
    <s v="Assured Returns"/>
    <s v="Risk Free"/>
    <x v="1"/>
  </r>
  <r>
    <x v="1"/>
    <x v="9"/>
    <s v="Yes"/>
    <n v="3"/>
    <n v="2"/>
    <n v="7"/>
    <n v="4"/>
    <n v="5"/>
    <n v="1"/>
    <n v="6"/>
    <s v="Yes"/>
    <x v="2"/>
    <x v="0"/>
    <x v="0"/>
    <x v="0"/>
    <s v="Monthly"/>
    <x v="0"/>
    <x v="0"/>
    <x v="0"/>
    <s v="Capital Appreciation"/>
    <s v="Better Returns"/>
    <s v="Assured Returns"/>
    <s v="Risk Free"/>
    <x v="0"/>
  </r>
  <r>
    <x v="1"/>
    <x v="12"/>
    <s v="Yes"/>
    <n v="3"/>
    <n v="4"/>
    <n v="6"/>
    <n v="5"/>
    <n v="1"/>
    <n v="2"/>
    <n v="7"/>
    <s v="Yes"/>
    <x v="2"/>
    <x v="0"/>
    <x v="0"/>
    <x v="2"/>
    <s v="Monthly"/>
    <x v="0"/>
    <x v="2"/>
    <x v="1"/>
    <s v="Capital Appreciation"/>
    <s v="Fund Diversification"/>
    <s v="Assured Returns"/>
    <s v="Risk Free"/>
    <x v="0"/>
  </r>
  <r>
    <x v="1"/>
    <x v="9"/>
    <s v="Yes"/>
    <n v="2"/>
    <n v="4"/>
    <n v="7"/>
    <n v="5"/>
    <n v="3"/>
    <n v="1"/>
    <n v="6"/>
    <s v="Yes"/>
    <x v="0"/>
    <x v="2"/>
    <x v="0"/>
    <x v="2"/>
    <s v="Weekly"/>
    <x v="0"/>
    <x v="0"/>
    <x v="0"/>
    <s v="Capital Appreciation"/>
    <s v="Better Returns"/>
    <s v="Assured Returns"/>
    <s v="Fixed Returns"/>
    <x v="1"/>
  </r>
  <r>
    <x v="0"/>
    <x v="4"/>
    <s v="Yes"/>
    <n v="2"/>
    <n v="4"/>
    <n v="5"/>
    <n v="6"/>
    <n v="3"/>
    <n v="1"/>
    <n v="7"/>
    <s v="Yes"/>
    <x v="2"/>
    <x v="0"/>
    <x v="0"/>
    <x v="2"/>
    <s v="Monthly"/>
    <x v="0"/>
    <x v="1"/>
    <x v="1"/>
    <s v="Capital Appreciation"/>
    <s v="Better Returns"/>
    <s v="Assured Returns"/>
    <s v="Risk Free"/>
    <x v="0"/>
  </r>
  <r>
    <x v="1"/>
    <x v="5"/>
    <s v="Yes"/>
    <n v="3"/>
    <n v="4"/>
    <n v="6"/>
    <n v="5"/>
    <n v="2"/>
    <n v="1"/>
    <n v="7"/>
    <s v="Yes"/>
    <x v="0"/>
    <x v="0"/>
    <x v="0"/>
    <x v="2"/>
    <s v="Monthly"/>
    <x v="0"/>
    <x v="0"/>
    <x v="0"/>
    <s v="Capital Appreciation"/>
    <s v="Better Returns"/>
    <s v="Assured Returns"/>
    <s v="Risk Free"/>
    <x v="1"/>
  </r>
  <r>
    <x v="1"/>
    <x v="11"/>
    <s v="Yes"/>
    <n v="2"/>
    <n v="4"/>
    <n v="6"/>
    <n v="5"/>
    <n v="3"/>
    <n v="1"/>
    <n v="7"/>
    <s v="Yes"/>
    <x v="2"/>
    <x v="2"/>
    <x v="1"/>
    <x v="2"/>
    <s v="Weekly"/>
    <x v="0"/>
    <x v="3"/>
    <x v="1"/>
    <s v="Liquidity"/>
    <s v="Better Returns"/>
    <s v="Assured Returns"/>
    <s v="Risk Free"/>
    <x v="1"/>
  </r>
  <r>
    <x v="0"/>
    <x v="12"/>
    <s v="Yes"/>
    <n v="2"/>
    <n v="3"/>
    <n v="7"/>
    <n v="5"/>
    <n v="4"/>
    <n v="1"/>
    <n v="6"/>
    <s v="Yes"/>
    <x v="0"/>
    <x v="0"/>
    <x v="0"/>
    <x v="2"/>
    <s v="Monthly"/>
    <x v="2"/>
    <x v="3"/>
    <x v="0"/>
    <s v="Capital Appreciation"/>
    <s v="Better Returns"/>
    <s v="Assured Returns"/>
    <s v="Risk Free"/>
    <x v="0"/>
  </r>
  <r>
    <x v="0"/>
    <x v="13"/>
    <s v="Yes"/>
    <n v="3"/>
    <n v="4"/>
    <n v="7"/>
    <n v="5"/>
    <n v="1"/>
    <n v="2"/>
    <n v="6"/>
    <s v="Yes"/>
    <x v="2"/>
    <x v="2"/>
    <x v="0"/>
    <x v="2"/>
    <s v="Monthly"/>
    <x v="0"/>
    <x v="0"/>
    <x v="0"/>
    <s v="Capital Appreciation"/>
    <s v="Better Returns"/>
    <s v="Assured Returns"/>
    <s v="Fixed Returns"/>
    <x v="1"/>
  </r>
  <r>
    <x v="1"/>
    <x v="12"/>
    <s v="Yes"/>
    <n v="3"/>
    <n v="4"/>
    <n v="6"/>
    <n v="5"/>
    <n v="1"/>
    <n v="2"/>
    <n v="7"/>
    <s v="Yes"/>
    <x v="0"/>
    <x v="0"/>
    <x v="0"/>
    <x v="2"/>
    <s v="Monthly"/>
    <x v="0"/>
    <x v="0"/>
    <x v="0"/>
    <s v="Dividend"/>
    <s v="Fund Diversification"/>
    <s v="Assured Returns"/>
    <s v="Fixed Returns"/>
    <x v="1"/>
  </r>
  <r>
    <x v="1"/>
    <x v="8"/>
    <s v="Yes"/>
    <n v="2"/>
    <n v="3"/>
    <n v="7"/>
    <n v="6"/>
    <n v="4"/>
    <n v="1"/>
    <n v="5"/>
    <s v="Yes"/>
    <x v="2"/>
    <x v="2"/>
    <x v="1"/>
    <x v="0"/>
    <s v="Monthly"/>
    <x v="0"/>
    <x v="2"/>
    <x v="1"/>
    <s v="Capital Appreciation"/>
    <s v="Fund Diversification"/>
    <s v="Safe Investment"/>
    <s v="Fixed Returns"/>
    <x v="2"/>
  </r>
  <r>
    <x v="1"/>
    <x v="9"/>
    <s v="Yes"/>
    <n v="2"/>
    <n v="3"/>
    <n v="6"/>
    <n v="5"/>
    <n v="1"/>
    <n v="4"/>
    <n v="7"/>
    <s v="Yes"/>
    <x v="0"/>
    <x v="0"/>
    <x v="0"/>
    <x v="0"/>
    <s v="Monthly"/>
    <x v="0"/>
    <x v="1"/>
    <x v="0"/>
    <s v="Capital Appreciation"/>
    <s v="Better Returns"/>
    <s v="Assured Returns"/>
    <s v="Risk Free"/>
    <x v="2"/>
  </r>
  <r>
    <x v="0"/>
    <x v="0"/>
    <s v="Yes"/>
    <n v="5"/>
    <n v="4"/>
    <n v="3"/>
    <n v="2"/>
    <n v="7"/>
    <n v="1"/>
    <n v="6"/>
    <s v="Yes"/>
    <x v="0"/>
    <x v="1"/>
    <x v="2"/>
    <x v="2"/>
    <s v="Monthly"/>
    <x v="1"/>
    <x v="0"/>
    <x v="0"/>
    <s v="Capital Appreciation"/>
    <s v="Tax Benefits"/>
    <s v="Safe Investment"/>
    <s v="Fixed Returns"/>
    <x v="0"/>
  </r>
  <r>
    <x v="1"/>
    <x v="5"/>
    <s v="Yes"/>
    <n v="4"/>
    <n v="5"/>
    <n v="1"/>
    <n v="2"/>
    <n v="7"/>
    <n v="3"/>
    <n v="6"/>
    <s v="No"/>
    <x v="0"/>
    <x v="2"/>
    <x v="0"/>
    <x v="0"/>
    <s v="Monthly"/>
    <x v="1"/>
    <x v="0"/>
    <x v="2"/>
    <s v="Capital Appreciation"/>
    <s v="Tax Benefits"/>
    <s v="Safe Investment"/>
    <s v="Fixed Returns"/>
    <x v="2"/>
  </r>
  <r>
    <x v="0"/>
    <x v="8"/>
    <s v="Yes"/>
    <n v="2"/>
    <n v="4"/>
    <n v="7"/>
    <n v="6"/>
    <n v="3"/>
    <n v="1"/>
    <n v="5"/>
    <s v="Yes"/>
    <x v="0"/>
    <x v="0"/>
    <x v="0"/>
    <x v="2"/>
    <s v="Monthly"/>
    <x v="0"/>
    <x v="2"/>
    <x v="0"/>
    <s v="Capital Appreciation"/>
    <s v="Better Returns"/>
    <s v="Assured Returns"/>
    <s v="Fixed Returns"/>
    <x v="1"/>
  </r>
  <r>
    <x v="1"/>
    <x v="5"/>
    <s v="Yes"/>
    <n v="2"/>
    <n v="4"/>
    <n v="7"/>
    <n v="5"/>
    <n v="1"/>
    <n v="3"/>
    <n v="6"/>
    <s v="Yes"/>
    <x v="0"/>
    <x v="0"/>
    <x v="0"/>
    <x v="2"/>
    <s v="Monthly"/>
    <x v="2"/>
    <x v="1"/>
    <x v="1"/>
    <s v="Capital Appreciation"/>
    <s v="Fund Diversification"/>
    <s v="Assured Returns"/>
    <s v="Fixed Returns"/>
    <x v="0"/>
  </r>
  <r>
    <x v="1"/>
    <x v="12"/>
    <s v="Yes"/>
    <n v="2"/>
    <n v="3"/>
    <n v="6"/>
    <n v="4"/>
    <n v="1"/>
    <n v="5"/>
    <n v="7"/>
    <s v="Yes"/>
    <x v="0"/>
    <x v="0"/>
    <x v="2"/>
    <x v="0"/>
    <s v="Monthly"/>
    <x v="0"/>
    <x v="2"/>
    <x v="2"/>
    <s v="Dividend"/>
    <s v="Better Returns"/>
    <s v="Safe Investment"/>
    <s v="Risk Free"/>
    <x v="0"/>
  </r>
  <r>
    <x v="1"/>
    <x v="5"/>
    <s v="Yes"/>
    <n v="2"/>
    <n v="3"/>
    <n v="6"/>
    <n v="5"/>
    <n v="4"/>
    <n v="1"/>
    <n v="7"/>
    <s v="Yes"/>
    <x v="0"/>
    <x v="0"/>
    <x v="0"/>
    <x v="0"/>
    <s v="Weekly"/>
    <x v="0"/>
    <x v="0"/>
    <x v="1"/>
    <s v="Capital Appreciation"/>
    <s v="Better Returns"/>
    <s v="Safe Investment"/>
    <s v="Fixed Returns"/>
    <x v="1"/>
  </r>
  <r>
    <x v="1"/>
    <x v="2"/>
    <s v="Yes"/>
    <n v="1"/>
    <n v="4"/>
    <n v="6"/>
    <n v="5"/>
    <n v="3"/>
    <n v="2"/>
    <n v="7"/>
    <s v="Yes"/>
    <x v="2"/>
    <x v="2"/>
    <x v="0"/>
    <x v="2"/>
    <s v="Monthly"/>
    <x v="0"/>
    <x v="2"/>
    <x v="1"/>
    <s v="Capital Appreciation"/>
    <s v="Better Returns"/>
    <s v="Assured Returns"/>
    <s v="Fixed Returns"/>
    <x v="1"/>
  </r>
  <r>
    <x v="1"/>
    <x v="2"/>
    <s v="Yes"/>
    <n v="2"/>
    <n v="4"/>
    <n v="7"/>
    <n v="5"/>
    <n v="1"/>
    <n v="3"/>
    <n v="6"/>
    <s v="Yes"/>
    <x v="0"/>
    <x v="0"/>
    <x v="0"/>
    <x v="0"/>
    <s v="Monthly"/>
    <x v="0"/>
    <x v="1"/>
    <x v="0"/>
    <s v="Capital Appreciation"/>
    <s v="Better Returns"/>
    <s v="Assured Returns"/>
    <s v="Risk Free"/>
    <x v="0"/>
  </r>
  <r>
    <x v="1"/>
    <x v="11"/>
    <s v="Yes"/>
    <n v="5"/>
    <n v="4"/>
    <n v="7"/>
    <n v="6"/>
    <n v="1"/>
    <n v="2"/>
    <n v="3"/>
    <s v="Yes"/>
    <x v="2"/>
    <x v="2"/>
    <x v="1"/>
    <x v="2"/>
    <s v="Monthly"/>
    <x v="2"/>
    <x v="3"/>
    <x v="1"/>
    <s v="Capital Appreciation"/>
    <s v="Better Returns"/>
    <s v="Safe Investment"/>
    <s v="Fixed Returns"/>
    <x v="1"/>
  </r>
  <r>
    <x v="1"/>
    <x v="8"/>
    <s v="Yes"/>
    <n v="2"/>
    <n v="4"/>
    <n v="7"/>
    <n v="5"/>
    <n v="3"/>
    <n v="1"/>
    <n v="6"/>
    <s v="Yes"/>
    <x v="2"/>
    <x v="2"/>
    <x v="0"/>
    <x v="0"/>
    <s v="Weekly"/>
    <x v="0"/>
    <x v="1"/>
    <x v="1"/>
    <s v="Dividend"/>
    <s v="Fund Diversification"/>
    <s v="Assured Returns"/>
    <s v="Fixed Returns"/>
    <x v="0"/>
  </r>
  <r>
    <x v="1"/>
    <x v="9"/>
    <s v="Yes"/>
    <n v="4"/>
    <n v="3"/>
    <n v="5"/>
    <n v="7"/>
    <n v="2"/>
    <n v="1"/>
    <n v="6"/>
    <s v="Yes"/>
    <x v="0"/>
    <x v="0"/>
    <x v="0"/>
    <x v="2"/>
    <s v="Monthly"/>
    <x v="0"/>
    <x v="2"/>
    <x v="0"/>
    <s v="Dividend"/>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559C9-8D61-47B1-8B8C-B5E7799C2AB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A4:B7" firstHeaderRow="1" firstDataRow="1" firstDataCol="1"/>
  <pivotFields count="24">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3"/>
        <item x="0"/>
        <item x="2"/>
        <item x="1"/>
        <item t="default"/>
      </items>
    </pivotField>
    <pivotField showAll="0"/>
    <pivotField showAll="0">
      <items count="4">
        <item h="1" x="1"/>
        <item x="0"/>
        <item h="1"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0"/>
  </rowFields>
  <rowItems count="3">
    <i>
      <x/>
    </i>
    <i>
      <x v="1"/>
    </i>
    <i t="grand">
      <x/>
    </i>
  </rowItems>
  <colItems count="1">
    <i/>
  </colItems>
  <dataFields count="1">
    <dataField name="Count of gender"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6BD91-0415-4233-8099-324DE9392BE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vestment Avenues">
  <location ref="A4:B9"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4">
        <item h="1" x="1"/>
        <item x="0"/>
        <item h="1" x="2"/>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s>
  <rowFields count="1">
    <field x="17"/>
  </rowFields>
  <rowItems count="5">
    <i>
      <x v="2"/>
    </i>
    <i>
      <x/>
    </i>
    <i>
      <x v="1"/>
    </i>
    <i>
      <x v="3"/>
    </i>
    <i t="grand">
      <x/>
    </i>
  </rowItems>
  <colItems count="1">
    <i/>
  </colItems>
  <dataFields count="1">
    <dataField name="Count of gender" fld="0" subtotal="count"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92C31-18E5-4DF1-A504-E8FC027D648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Investment Avenues" colHeaderCaption="Objective">
  <location ref="A4:E10" firstHeaderRow="1" firstDataRow="2"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showAll="0"/>
    <pivotField showAll="0"/>
    <pivotField showAll="0">
      <items count="4">
        <item h="1" x="1"/>
        <item x="0"/>
        <item h="1" x="2"/>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s>
  <rowFields count="1">
    <field x="17"/>
  </rowFields>
  <rowItems count="5">
    <i>
      <x v="2"/>
    </i>
    <i>
      <x/>
    </i>
    <i>
      <x v="1"/>
    </i>
    <i>
      <x v="3"/>
    </i>
    <i t="grand">
      <x/>
    </i>
  </rowItems>
  <colFields count="1">
    <field x="12"/>
  </colFields>
  <colItems count="4">
    <i>
      <x/>
    </i>
    <i>
      <x v="1"/>
    </i>
    <i>
      <x v="2"/>
    </i>
    <i t="grand">
      <x/>
    </i>
  </colItems>
  <dataFields count="1">
    <dataField name="Count of gender"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2"/>
          </reference>
        </references>
      </pivotArea>
    </chartFormat>
    <chartFormat chart="11" format="6" series="1">
      <pivotArea type="data" outline="0" fieldPosition="0">
        <references count="2">
          <reference field="4294967294" count="1" selected="0">
            <x v="0"/>
          </reference>
          <reference field="12" count="1" selected="0">
            <x v="0"/>
          </reference>
        </references>
      </pivotArea>
    </chartFormat>
    <chartFormat chart="11" format="7" series="1">
      <pivotArea type="data" outline="0" fieldPosition="0">
        <references count="2">
          <reference field="4294967294" count="1" selected="0">
            <x v="0"/>
          </reference>
          <reference field="12" count="1" selected="0">
            <x v="1"/>
          </reference>
        </references>
      </pivotArea>
    </chartFormat>
    <chartFormat chart="11" format="8" series="1">
      <pivotArea type="data" outline="0" fieldPosition="0">
        <references count="2">
          <reference field="4294967294" count="1" selected="0">
            <x v="0"/>
          </reference>
          <reference field="12" count="1" selected="0">
            <x v="2"/>
          </reference>
        </references>
      </pivotArea>
    </chartFormat>
    <chartFormat chart="11"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EFAA8A-DD69-4AC0-AD46-695C93B751C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vings Obj.">
  <location ref="A4:B8"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4">
        <item h="1" x="1"/>
        <item x="0"/>
        <item h="1" x="2"/>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gender"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8" count="1" selected="0">
            <x v="2"/>
          </reference>
        </references>
      </pivotArea>
    </chartFormat>
    <chartFormat chart="5" format="2">
      <pivotArea type="data" outline="0" fieldPosition="0">
        <references count="2">
          <reference field="4294967294" count="1" selected="0">
            <x v="0"/>
          </reference>
          <reference field="18" count="1" selected="0">
            <x v="1"/>
          </reference>
        </references>
      </pivotArea>
    </chartFormat>
    <chartFormat chart="5" format="3">
      <pivotArea type="data" outline="0" fieldPosition="0">
        <references count="2">
          <reference field="4294967294" count="1" selected="0">
            <x v="0"/>
          </reference>
          <reference field="18"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8" count="1" selected="0">
            <x v="0"/>
          </reference>
        </references>
      </pivotArea>
    </chartFormat>
    <chartFormat chart="7" format="10">
      <pivotArea type="data" outline="0" fieldPosition="0">
        <references count="2">
          <reference field="4294967294" count="1" selected="0">
            <x v="0"/>
          </reference>
          <reference field="18" count="1" selected="0">
            <x v="1"/>
          </reference>
        </references>
      </pivotArea>
    </chartFormat>
    <chartFormat chart="7" format="1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A0A90F-EBCB-4500-88EF-8596E63E263B}"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fo. Sources">
  <location ref="A4:B9"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4">
        <item h="1" x="1"/>
        <item x="0"/>
        <item h="1" x="2"/>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axis="axisRow"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s>
  <rowFields count="1">
    <field x="23"/>
  </rowFields>
  <rowItems count="5">
    <i>
      <x v="1"/>
    </i>
    <i>
      <x v="3"/>
    </i>
    <i>
      <x v="2"/>
    </i>
    <i>
      <x/>
    </i>
    <i t="grand">
      <x/>
    </i>
  </rowItems>
  <colItems count="1">
    <i/>
  </colItems>
  <dataFields count="1">
    <dataField name="Count of gender"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0C2257-2543-49D2-AB65-8E9CE708B50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uration">
  <location ref="A4:B9"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showAll="0"/>
    <pivotField showAll="0">
      <items count="4">
        <item h="1" x="1"/>
        <item x="0"/>
        <item h="1" x="2"/>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s>
  <rowFields count="1">
    <field x="14"/>
  </rowFields>
  <rowItems count="5">
    <i>
      <x/>
    </i>
    <i>
      <x v="1"/>
    </i>
    <i>
      <x v="2"/>
    </i>
    <i>
      <x v="3"/>
    </i>
    <i t="grand">
      <x/>
    </i>
  </rowItems>
  <colItems count="1">
    <i/>
  </colItems>
  <dataFields count="1">
    <dataField name="Count of gender" fld="0" subtotal="count" baseField="0" baseItem="0"/>
  </dataFields>
  <chartFormats count="1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4" count="1" selected="0">
            <x v="1"/>
          </reference>
        </references>
      </pivotArea>
    </chartFormat>
    <chartFormat chart="7" format="2">
      <pivotArea type="data" outline="0" fieldPosition="0">
        <references count="2">
          <reference field="4294967294" count="1" selected="0">
            <x v="0"/>
          </reference>
          <reference field="14" count="1" selected="0">
            <x v="0"/>
          </reference>
        </references>
      </pivotArea>
    </chartFormat>
    <chartFormat chart="7" format="3">
      <pivotArea type="data" outline="0" fieldPosition="0">
        <references count="2">
          <reference field="4294967294" count="1" selected="0">
            <x v="0"/>
          </reference>
          <reference field="14" count="1" selected="0">
            <x v="2"/>
          </reference>
        </references>
      </pivotArea>
    </chartFormat>
    <chartFormat chart="7" format="4">
      <pivotArea type="data" outline="0" fieldPosition="0">
        <references count="2">
          <reference field="4294967294" count="1" selected="0">
            <x v="0"/>
          </reference>
          <reference field="14" count="1" selected="0">
            <x v="3"/>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4" count="1" selected="0">
            <x v="0"/>
          </reference>
        </references>
      </pivotArea>
    </chartFormat>
    <chartFormat chart="11" format="12">
      <pivotArea type="data" outline="0" fieldPosition="0">
        <references count="2">
          <reference field="4294967294" count="1" selected="0">
            <x v="0"/>
          </reference>
          <reference field="14" count="1" selected="0">
            <x v="1"/>
          </reference>
        </references>
      </pivotArea>
    </chartFormat>
    <chartFormat chart="11" format="13">
      <pivotArea type="data" outline="0" fieldPosition="0">
        <references count="2">
          <reference field="4294967294" count="1" selected="0">
            <x v="0"/>
          </reference>
          <reference field="14" count="1" selected="0">
            <x v="2"/>
          </reference>
        </references>
      </pivotArea>
    </chartFormat>
    <chartFormat chart="11" format="1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C99C54-4C7A-492A-AE1C-0CAC5189562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expectations" colHeaderCaption="Investments">
  <location ref="A4:C10" firstHeaderRow="1" firstDataRow="2"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showAll="0"/>
    <pivotField axis="axisCol" showAll="0">
      <items count="4">
        <item h="1" x="1"/>
        <item x="0"/>
        <item h="1" x="2"/>
        <item t="default"/>
      </items>
    </pivotField>
    <pivotField axis="axisRow"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7"/>
  </rowFields>
  <rowItems count="5">
    <i>
      <x/>
    </i>
    <i>
      <x v="1"/>
    </i>
    <i>
      <x v="2"/>
    </i>
    <i>
      <x v="3"/>
    </i>
    <i t="grand">
      <x/>
    </i>
  </rowItems>
  <colFields count="1">
    <field x="16"/>
  </colFields>
  <colItems count="2">
    <i>
      <x v="1"/>
    </i>
    <i t="grand">
      <x/>
    </i>
  </colItems>
  <dataFields count="1">
    <dataField name="Count of gender" fld="0" subtotal="count" baseField="0" baseItem="0"/>
  </dataFields>
  <chartFormats count="47">
    <chartFormat chart="10" format="0" series="1">
      <pivotArea type="data" outline="0" fieldPosition="0">
        <references count="2">
          <reference field="4294967294" count="1" selected="0">
            <x v="0"/>
          </reference>
          <reference field="17" count="1" selected="0">
            <x v="0"/>
          </reference>
        </references>
      </pivotArea>
    </chartFormat>
    <chartFormat chart="10" format="1" series="1">
      <pivotArea type="data" outline="0" fieldPosition="0">
        <references count="2">
          <reference field="4294967294" count="1" selected="0">
            <x v="0"/>
          </reference>
          <reference field="17" count="1" selected="0">
            <x v="1"/>
          </reference>
        </references>
      </pivotArea>
    </chartFormat>
    <chartFormat chart="10" format="2" series="1">
      <pivotArea type="data" outline="0" fieldPosition="0">
        <references count="2">
          <reference field="4294967294" count="1" selected="0">
            <x v="0"/>
          </reference>
          <reference field="17" count="1" selected="0">
            <x v="2"/>
          </reference>
        </references>
      </pivotArea>
    </chartFormat>
    <chartFormat chart="10" format="3" series="1">
      <pivotArea type="data" outline="0" fieldPosition="0">
        <references count="2">
          <reference field="4294967294" count="1" selected="0">
            <x v="0"/>
          </reference>
          <reference field="17" count="1" selected="0">
            <x v="3"/>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6" count="1" selected="0">
            <x v="1"/>
          </reference>
        </references>
      </pivotArea>
    </chartFormat>
    <chartFormat chart="10" format="6" series="1">
      <pivotArea type="data" outline="0" fieldPosition="0">
        <references count="2">
          <reference field="4294967294" count="1" selected="0">
            <x v="0"/>
          </reference>
          <reference field="16" count="1" selected="0">
            <x v="2"/>
          </reference>
        </references>
      </pivotArea>
    </chartFormat>
    <chartFormat chart="10" format="7" series="1">
      <pivotArea type="data" outline="0" fieldPosition="0">
        <references count="2">
          <reference field="4294967294" count="1" selected="0">
            <x v="0"/>
          </reference>
          <reference field="16" count="1" selected="0">
            <x v="0"/>
          </reference>
        </references>
      </pivotArea>
    </chartFormat>
    <chartFormat chart="10" format="8">
      <pivotArea type="data" outline="0" fieldPosition="0">
        <references count="3">
          <reference field="4294967294" count="1" selected="0">
            <x v="0"/>
          </reference>
          <reference field="16" count="1" selected="0">
            <x v="1"/>
          </reference>
          <reference field="17" count="1" selected="0">
            <x v="2"/>
          </reference>
        </references>
      </pivotArea>
    </chartFormat>
    <chartFormat chart="10" format="9">
      <pivotArea type="data" outline="0" fieldPosition="0">
        <references count="3">
          <reference field="4294967294" count="1" selected="0">
            <x v="0"/>
          </reference>
          <reference field="16" count="1" selected="0">
            <x v="1"/>
          </reference>
          <reference field="17" count="1" selected="0">
            <x v="1"/>
          </reference>
        </references>
      </pivotArea>
    </chartFormat>
    <chartFormat chart="10" format="10">
      <pivotArea type="data" outline="0" fieldPosition="0">
        <references count="3">
          <reference field="4294967294" count="1" selected="0">
            <x v="0"/>
          </reference>
          <reference field="16" count="1" selected="0">
            <x v="2"/>
          </reference>
          <reference field="17" count="1" selected="0">
            <x v="3"/>
          </reference>
        </references>
      </pivotArea>
    </chartFormat>
    <chartFormat chart="10" format="11">
      <pivotArea type="data" outline="0" fieldPosition="0">
        <references count="3">
          <reference field="4294967294" count="1" selected="0">
            <x v="0"/>
          </reference>
          <reference field="16" count="1" selected="0">
            <x v="1"/>
          </reference>
          <reference field="17" count="1" selected="0">
            <x v="0"/>
          </reference>
        </references>
      </pivotArea>
    </chartFormat>
    <chartFormat chart="10" format="12">
      <pivotArea type="data" outline="0" fieldPosition="0">
        <references count="3">
          <reference field="4294967294" count="1" selected="0">
            <x v="0"/>
          </reference>
          <reference field="16" count="1" selected="0">
            <x v="2"/>
          </reference>
          <reference field="17" count="1" selected="0">
            <x v="0"/>
          </reference>
        </references>
      </pivotArea>
    </chartFormat>
    <chartFormat chart="10" format="13">
      <pivotArea type="data" outline="0" fieldPosition="0">
        <references count="3">
          <reference field="4294967294" count="1" selected="0">
            <x v="0"/>
          </reference>
          <reference field="16" count="1" selected="0">
            <x v="2"/>
          </reference>
          <reference field="17" count="1" selected="0">
            <x v="1"/>
          </reference>
        </references>
      </pivotArea>
    </chartFormat>
    <chartFormat chart="10" format="14">
      <pivotArea type="data" outline="0" fieldPosition="0">
        <references count="3">
          <reference field="4294967294" count="1" selected="0">
            <x v="0"/>
          </reference>
          <reference field="16" count="1" selected="0">
            <x v="1"/>
          </reference>
          <reference field="17" count="1" selected="0">
            <x v="3"/>
          </reference>
        </references>
      </pivotArea>
    </chartFormat>
    <chartFormat chart="10" format="15">
      <pivotArea type="data" outline="0" fieldPosition="0">
        <references count="3">
          <reference field="4294967294" count="1" selected="0">
            <x v="0"/>
          </reference>
          <reference field="16" count="1" selected="0">
            <x v="2"/>
          </reference>
          <reference field="17" count="1" selected="0">
            <x v="2"/>
          </reference>
        </references>
      </pivotArea>
    </chartFormat>
    <chartFormat chart="10" format="16">
      <pivotArea type="data" outline="0" fieldPosition="0">
        <references count="3">
          <reference field="4294967294" count="1" selected="0">
            <x v="0"/>
          </reference>
          <reference field="16" count="1" selected="0">
            <x v="0"/>
          </reference>
          <reference field="17" count="1" selected="0">
            <x v="0"/>
          </reference>
        </references>
      </pivotArea>
    </chartFormat>
    <chartFormat chart="10" format="17">
      <pivotArea type="data" outline="0" fieldPosition="0">
        <references count="3">
          <reference field="4294967294" count="1" selected="0">
            <x v="0"/>
          </reference>
          <reference field="16" count="1" selected="0">
            <x v="0"/>
          </reference>
          <reference field="17" count="1" selected="0">
            <x v="2"/>
          </reference>
        </references>
      </pivotArea>
    </chartFormat>
    <chartFormat chart="15" format="18" series="1">
      <pivotArea type="data" outline="0" fieldPosition="0">
        <references count="2">
          <reference field="4294967294" count="1" selected="0">
            <x v="0"/>
          </reference>
          <reference field="16" count="1" selected="0">
            <x v="0"/>
          </reference>
        </references>
      </pivotArea>
    </chartFormat>
    <chartFormat chart="15" format="19">
      <pivotArea type="data" outline="0" fieldPosition="0">
        <references count="3">
          <reference field="4294967294" count="1" selected="0">
            <x v="0"/>
          </reference>
          <reference field="16" count="1" selected="0">
            <x v="0"/>
          </reference>
          <reference field="17" count="1" selected="0">
            <x v="0"/>
          </reference>
        </references>
      </pivotArea>
    </chartFormat>
    <chartFormat chart="15" format="20">
      <pivotArea type="data" outline="0" fieldPosition="0">
        <references count="3">
          <reference field="4294967294" count="1" selected="0">
            <x v="0"/>
          </reference>
          <reference field="16" count="1" selected="0">
            <x v="0"/>
          </reference>
          <reference field="17" count="1" selected="0">
            <x v="2"/>
          </reference>
        </references>
      </pivotArea>
    </chartFormat>
    <chartFormat chart="15" format="21" series="1">
      <pivotArea type="data" outline="0" fieldPosition="0">
        <references count="2">
          <reference field="4294967294" count="1" selected="0">
            <x v="0"/>
          </reference>
          <reference field="16" count="1" selected="0">
            <x v="1"/>
          </reference>
        </references>
      </pivotArea>
    </chartFormat>
    <chartFormat chart="15" format="22">
      <pivotArea type="data" outline="0" fieldPosition="0">
        <references count="3">
          <reference field="4294967294" count="1" selected="0">
            <x v="0"/>
          </reference>
          <reference field="16" count="1" selected="0">
            <x v="1"/>
          </reference>
          <reference field="17" count="1" selected="0">
            <x v="0"/>
          </reference>
        </references>
      </pivotArea>
    </chartFormat>
    <chartFormat chart="15" format="23">
      <pivotArea type="data" outline="0" fieldPosition="0">
        <references count="3">
          <reference field="4294967294" count="1" selected="0">
            <x v="0"/>
          </reference>
          <reference field="16" count="1" selected="0">
            <x v="1"/>
          </reference>
          <reference field="17" count="1" selected="0">
            <x v="1"/>
          </reference>
        </references>
      </pivotArea>
    </chartFormat>
    <chartFormat chart="15" format="24">
      <pivotArea type="data" outline="0" fieldPosition="0">
        <references count="3">
          <reference field="4294967294" count="1" selected="0">
            <x v="0"/>
          </reference>
          <reference field="16" count="1" selected="0">
            <x v="1"/>
          </reference>
          <reference field="17" count="1" selected="0">
            <x v="2"/>
          </reference>
        </references>
      </pivotArea>
    </chartFormat>
    <chartFormat chart="15" format="25">
      <pivotArea type="data" outline="0" fieldPosition="0">
        <references count="3">
          <reference field="4294967294" count="1" selected="0">
            <x v="0"/>
          </reference>
          <reference field="16" count="1" selected="0">
            <x v="1"/>
          </reference>
          <reference field="17" count="1" selected="0">
            <x v="3"/>
          </reference>
        </references>
      </pivotArea>
    </chartFormat>
    <chartFormat chart="15" format="26" series="1">
      <pivotArea type="data" outline="0" fieldPosition="0">
        <references count="2">
          <reference field="4294967294" count="1" selected="0">
            <x v="0"/>
          </reference>
          <reference field="16" count="1" selected="0">
            <x v="2"/>
          </reference>
        </references>
      </pivotArea>
    </chartFormat>
    <chartFormat chart="15" format="27">
      <pivotArea type="data" outline="0" fieldPosition="0">
        <references count="3">
          <reference field="4294967294" count="1" selected="0">
            <x v="0"/>
          </reference>
          <reference field="16" count="1" selected="0">
            <x v="2"/>
          </reference>
          <reference field="17" count="1" selected="0">
            <x v="0"/>
          </reference>
        </references>
      </pivotArea>
    </chartFormat>
    <chartFormat chart="15" format="28">
      <pivotArea type="data" outline="0" fieldPosition="0">
        <references count="3">
          <reference field="4294967294" count="1" selected="0">
            <x v="0"/>
          </reference>
          <reference field="16" count="1" selected="0">
            <x v="2"/>
          </reference>
          <reference field="17" count="1" selected="0">
            <x v="1"/>
          </reference>
        </references>
      </pivotArea>
    </chartFormat>
    <chartFormat chart="15" format="29">
      <pivotArea type="data" outline="0" fieldPosition="0">
        <references count="3">
          <reference field="4294967294" count="1" selected="0">
            <x v="0"/>
          </reference>
          <reference field="16" count="1" selected="0">
            <x v="2"/>
          </reference>
          <reference field="17" count="1" selected="0">
            <x v="2"/>
          </reference>
        </references>
      </pivotArea>
    </chartFormat>
    <chartFormat chart="15" format="30">
      <pivotArea type="data" outline="0" fieldPosition="0">
        <references count="3">
          <reference field="4294967294" count="1" selected="0">
            <x v="0"/>
          </reference>
          <reference field="16" count="1" selected="0">
            <x v="2"/>
          </reference>
          <reference field="17" count="1" selected="0">
            <x v="3"/>
          </reference>
        </references>
      </pivotArea>
    </chartFormat>
    <chartFormat chart="16" format="31" series="1">
      <pivotArea type="data" outline="0" fieldPosition="0">
        <references count="2">
          <reference field="4294967294" count="1" selected="0">
            <x v="0"/>
          </reference>
          <reference field="16" count="1" selected="0">
            <x v="0"/>
          </reference>
        </references>
      </pivotArea>
    </chartFormat>
    <chartFormat chart="16" format="32">
      <pivotArea type="data" outline="0" fieldPosition="0">
        <references count="3">
          <reference field="4294967294" count="1" selected="0">
            <x v="0"/>
          </reference>
          <reference field="16" count="1" selected="0">
            <x v="0"/>
          </reference>
          <reference field="17" count="1" selected="0">
            <x v="0"/>
          </reference>
        </references>
      </pivotArea>
    </chartFormat>
    <chartFormat chart="16" format="33">
      <pivotArea type="data" outline="0" fieldPosition="0">
        <references count="3">
          <reference field="4294967294" count="1" selected="0">
            <x v="0"/>
          </reference>
          <reference field="16" count="1" selected="0">
            <x v="0"/>
          </reference>
          <reference field="17" count="1" selected="0">
            <x v="2"/>
          </reference>
        </references>
      </pivotArea>
    </chartFormat>
    <chartFormat chart="16" format="34" series="1">
      <pivotArea type="data" outline="0" fieldPosition="0">
        <references count="2">
          <reference field="4294967294" count="1" selected="0">
            <x v="0"/>
          </reference>
          <reference field="16" count="1" selected="0">
            <x v="1"/>
          </reference>
        </references>
      </pivotArea>
    </chartFormat>
    <chartFormat chart="16" format="35">
      <pivotArea type="data" outline="0" fieldPosition="0">
        <references count="3">
          <reference field="4294967294" count="1" selected="0">
            <x v="0"/>
          </reference>
          <reference field="16" count="1" selected="0">
            <x v="1"/>
          </reference>
          <reference field="17" count="1" selected="0">
            <x v="0"/>
          </reference>
        </references>
      </pivotArea>
    </chartFormat>
    <chartFormat chart="16" format="36">
      <pivotArea type="data" outline="0" fieldPosition="0">
        <references count="3">
          <reference field="4294967294" count="1" selected="0">
            <x v="0"/>
          </reference>
          <reference field="16" count="1" selected="0">
            <x v="1"/>
          </reference>
          <reference field="17" count="1" selected="0">
            <x v="1"/>
          </reference>
        </references>
      </pivotArea>
    </chartFormat>
    <chartFormat chart="16" format="37">
      <pivotArea type="data" outline="0" fieldPosition="0">
        <references count="3">
          <reference field="4294967294" count="1" selected="0">
            <x v="0"/>
          </reference>
          <reference field="16" count="1" selected="0">
            <x v="1"/>
          </reference>
          <reference field="17" count="1" selected="0">
            <x v="2"/>
          </reference>
        </references>
      </pivotArea>
    </chartFormat>
    <chartFormat chart="16" format="38">
      <pivotArea type="data" outline="0" fieldPosition="0">
        <references count="3">
          <reference field="4294967294" count="1" selected="0">
            <x v="0"/>
          </reference>
          <reference field="16" count="1" selected="0">
            <x v="1"/>
          </reference>
          <reference field="17" count="1" selected="0">
            <x v="3"/>
          </reference>
        </references>
      </pivotArea>
    </chartFormat>
    <chartFormat chart="16" format="39" series="1">
      <pivotArea type="data" outline="0" fieldPosition="0">
        <references count="2">
          <reference field="4294967294" count="1" selected="0">
            <x v="0"/>
          </reference>
          <reference field="16" count="1" selected="0">
            <x v="2"/>
          </reference>
        </references>
      </pivotArea>
    </chartFormat>
    <chartFormat chart="16" format="40">
      <pivotArea type="data" outline="0" fieldPosition="0">
        <references count="3">
          <reference field="4294967294" count="1" selected="0">
            <x v="0"/>
          </reference>
          <reference field="16" count="1" selected="0">
            <x v="2"/>
          </reference>
          <reference field="17" count="1" selected="0">
            <x v="0"/>
          </reference>
        </references>
      </pivotArea>
    </chartFormat>
    <chartFormat chart="16" format="41">
      <pivotArea type="data" outline="0" fieldPosition="0">
        <references count="3">
          <reference field="4294967294" count="1" selected="0">
            <x v="0"/>
          </reference>
          <reference field="16" count="1" selected="0">
            <x v="2"/>
          </reference>
          <reference field="17" count="1" selected="0">
            <x v="1"/>
          </reference>
        </references>
      </pivotArea>
    </chartFormat>
    <chartFormat chart="16" format="42">
      <pivotArea type="data" outline="0" fieldPosition="0">
        <references count="3">
          <reference field="4294967294" count="1" selected="0">
            <x v="0"/>
          </reference>
          <reference field="16" count="1" selected="0">
            <x v="2"/>
          </reference>
          <reference field="17" count="1" selected="0">
            <x v="2"/>
          </reference>
        </references>
      </pivotArea>
    </chartFormat>
    <chartFormat chart="16" format="43">
      <pivotArea type="data" outline="0" fieldPosition="0">
        <references count="3">
          <reference field="4294967294" count="1" selected="0">
            <x v="0"/>
          </reference>
          <reference field="16" count="1" selected="0">
            <x v="2"/>
          </reference>
          <reference field="17" count="1" selected="0">
            <x v="3"/>
          </reference>
        </references>
      </pivotArea>
    </chartFormat>
    <chartFormat chart="16" format="44" series="1">
      <pivotArea type="data" outline="0" fieldPosition="0">
        <references count="1">
          <reference field="4294967294" count="1" selected="0">
            <x v="0"/>
          </reference>
        </references>
      </pivotArea>
    </chartFormat>
    <chartFormat chart="10" format="18">
      <pivotArea type="data" outline="0" fieldPosition="0">
        <references count="3">
          <reference field="4294967294" count="1" selected="0">
            <x v="0"/>
          </reference>
          <reference field="16" count="1" selected="0">
            <x v="0"/>
          </reference>
          <reference field="17" count="1" selected="0">
            <x v="1"/>
          </reference>
        </references>
      </pivotArea>
    </chartFormat>
    <chartFormat chart="10" format="19">
      <pivotArea type="data" outline="0" fieldPosition="0">
        <references count="3">
          <reference field="4294967294" count="1" selected="0">
            <x v="0"/>
          </reference>
          <reference field="16"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8F155E-EBBE-4470-92FA-715A291FD66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D4:D5" firstHeaderRow="1" firstDataRow="1" firstDataCol="0"/>
  <pivotFields count="24">
    <pivotField showAll="0">
      <items count="3">
        <item x="0"/>
        <item x="1"/>
        <item t="default"/>
      </items>
    </pivotField>
    <pivotField dataField="1"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3"/>
        <item x="0"/>
        <item x="2"/>
        <item x="1"/>
        <item t="default"/>
      </items>
    </pivotField>
    <pivotField showAll="0"/>
    <pivotField showAll="0">
      <items count="4">
        <item h="1" x="1"/>
        <item x="0"/>
        <item h="1"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Items count="1">
    <i/>
  </rowItems>
  <colItems count="1">
    <i/>
  </colItems>
  <dataFields count="1">
    <dataField name="Average of age" fld="1"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7DDC45-BF30-4F41-BFB2-FB7E0B5BAF8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4:B7" firstHeaderRow="1" firstDataRow="1" firstDataCol="1"/>
  <pivotFields count="24">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3"/>
        <item x="0"/>
        <item x="2"/>
        <item x="1"/>
        <item t="default"/>
      </items>
    </pivotField>
    <pivotField showAll="0"/>
    <pivotField showAll="0">
      <items count="4">
        <item h="1" x="1"/>
        <item x="0"/>
        <item h="1"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0"/>
  </rowFields>
  <rowItems count="3">
    <i>
      <x/>
    </i>
    <i>
      <x v="1"/>
    </i>
    <i t="grand">
      <x/>
    </i>
  </rowItems>
  <colItems count="1">
    <i/>
  </colItems>
  <dataFields count="1">
    <dataField name="Count of gender"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4346B9-73AA-4E17-887F-E4990CABEDB3}" sourceName="gender">
  <pivotTables>
    <pivotTable tabId="2" name="PivotTable1"/>
    <pivotTable tabId="3" name="PivotTable2"/>
    <pivotTable tabId="4" name="PivotTable3"/>
    <pivotTable tabId="5" name="PivotTable4"/>
    <pivotTable tabId="6" name="PivotTable5"/>
    <pivotTable tabId="7" name="PivotTable1"/>
    <pivotTable tabId="8" name="PivotTable2"/>
    <pivotTable tabId="12" name="PivotTable1"/>
    <pivotTable tabId="12" name="PivotTable2"/>
  </pivotTables>
  <data>
    <tabular pivotCacheId="417118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BA526320-4F82-4EAF-9111-4B049E90FCD3}" sourceName="Avenue">
  <pivotTables>
    <pivotTable tabId="2" name="PivotTable1"/>
    <pivotTable tabId="3" name="PivotTable2"/>
    <pivotTable tabId="4" name="PivotTable3"/>
    <pivotTable tabId="5" name="PivotTable4"/>
    <pivotTable tabId="6" name="PivotTable5"/>
    <pivotTable tabId="7" name="PivotTable1"/>
    <pivotTable tabId="8" name="PivotTable2"/>
    <pivotTable tabId="12" name="PivotTable1"/>
    <pivotTable tabId="12" name="PivotTable2"/>
  </pivotTables>
  <data>
    <tabular pivotCacheId="417118812">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 xr10:uid="{C32EA383-9BF1-463B-8D6B-541D43DC0DEC}" sourceName="Expect">
  <pivotTables>
    <pivotTable tabId="2" name="PivotTable1"/>
    <pivotTable tabId="12" name="PivotTable1"/>
    <pivotTable tabId="12" name="PivotTable2"/>
    <pivotTable tabId="3" name="PivotTable2"/>
    <pivotTable tabId="4" name="PivotTable3"/>
    <pivotTable tabId="5" name="PivotTable4"/>
    <pivotTable tabId="6" name="PivotTable5"/>
    <pivotTable tabId="7" name="PivotTable1"/>
    <pivotTable tabId="8" name="PivotTable2"/>
  </pivotTables>
  <data>
    <tabular pivotCacheId="417118812">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C381BFC-A177-4445-A336-1B42297BA350}" cache="Slicer_gender" caption="gender" style="SlicerStyleLight1" rowHeight="241300"/>
  <slicer name="Avenue" xr10:uid="{2B4649AB-BAB3-410D-9317-FF16D69B7C3B}" cache="Slicer_Avenue" caption="Avenu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B3DFA5B-823B-43AB-BAFE-B57ED6B75426}" cache="Slicer_gender" caption="gender" style="SlicerStyleLight1" rowHeight="241300"/>
  <slicer name="Avenue 2" xr10:uid="{75A0F55C-BB66-41CD-A518-151DD72D579D}" cache="Slicer_Avenue" caption="Avenue" style="SlicerStyleLight1" rowHeight="241300"/>
  <slicer name="Expect" xr10:uid="{877A40EE-AC7B-445B-924F-CA79A3AC8F43}" cache="Slicer_Expect" caption="Expe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230BC7C9-137F-4D06-B447-8CAF2D2DDCEC}" cache="Slicer_gender" caption="GENDER" style="Slicer Style 3" rowHeight="241300"/>
  <slicer name="Avenue 1" xr10:uid="{28018A6B-BA02-486C-ABD7-65A58E32CBF6}" cache="Slicer_Avenue" caption="INVESTMENT AVENUE" columnCount="2" style="Slicer Style 2" rowHeight="180000"/>
  <slicer name="Expect 1" xr10:uid="{6ED84CD4-1E36-40E9-B0A5-214CC6477AD0}" cache="Slicer_Expect" caption="EXPEC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5FC08-19F5-4429-8398-4C57E7AE6435}" name="Table1" displayName="Table1" ref="A1:X41" totalsRowShown="0">
  <autoFilter ref="A1:X41" xr:uid="{1EE5FC08-19F5-4429-8398-4C57E7AE6435}"/>
  <tableColumns count="24">
    <tableColumn id="1" xr3:uid="{F56D222F-C950-4ECB-A791-DC9054F4F737}" name="gender"/>
    <tableColumn id="2" xr3:uid="{349F3DF2-AE72-4848-BC0F-087227FAB9F5}" name="age"/>
    <tableColumn id="3" xr3:uid="{0497A135-9D8F-440E-AE31-65CA1F68690C}" name="Investment_Avenues"/>
    <tableColumn id="4" xr3:uid="{576FB435-C3CC-4F01-AA5A-BAACABFACF8D}" name="Mutual_Funds"/>
    <tableColumn id="5" xr3:uid="{852B1783-BB34-4684-B246-028AB81F5691}" name="Equity_Market"/>
    <tableColumn id="6" xr3:uid="{48329A4F-D70C-4F6F-9775-D0483FA273A9}" name="Debentures"/>
    <tableColumn id="7" xr3:uid="{95CB964B-47E9-4EF7-91AA-6BED8A367475}" name="Government_Bonds"/>
    <tableColumn id="8" xr3:uid="{12C0CAA8-338F-4641-8815-8E35D8438188}" name="Fixed_Deposits"/>
    <tableColumn id="9" xr3:uid="{6DE7BD06-5532-430A-9583-E7D20EBD35D8}" name="PPF"/>
    <tableColumn id="10" xr3:uid="{2513656C-8A9B-46DE-9F14-A84356ADAAA3}" name="Gold"/>
    <tableColumn id="11" xr3:uid="{314CF179-3E4B-405E-B402-D1523BF8469A}" name="Stock_Marktet"/>
    <tableColumn id="12" xr3:uid="{458933F0-E9BF-4620-B21C-13327A527048}" name="Factor"/>
    <tableColumn id="13" xr3:uid="{BE2D10FB-00F7-40FC-A576-73AD633E261E}" name="Objective"/>
    <tableColumn id="14" xr3:uid="{9C74502B-F1BD-40AC-B1D1-B1AB158FE6C2}" name="Purpose"/>
    <tableColumn id="15" xr3:uid="{B8EC46AA-C9B2-4E70-99D8-662AA0FEAFC9}" name="Duration"/>
    <tableColumn id="16" xr3:uid="{9442478D-0A4D-4505-BC52-FEB03C6A5C93}" name="Invest_Monitor"/>
    <tableColumn id="17" xr3:uid="{47B8C47B-7A20-4A5A-9128-C43838AE7663}" name="Expect"/>
    <tableColumn id="18" xr3:uid="{414E40C1-FF70-493B-82D0-188BBBDA6903}" name="Avenue"/>
    <tableColumn id="19" xr3:uid="{D4F8AF0C-E69E-4FC0-AB1F-7A9A4179A3DD}" name="What are your savings objectives?"/>
    <tableColumn id="20" xr3:uid="{A9D9477F-FE17-4208-A3B0-540CAE056001}" name="Reason_Equity"/>
    <tableColumn id="21" xr3:uid="{AE1905AD-D614-4CEF-A4A8-7277A0E6BB49}" name="Reason_Mutual"/>
    <tableColumn id="22" xr3:uid="{B997F73A-3B51-4122-B654-874A3F952A0F}" name="Reason_Bonds"/>
    <tableColumn id="23" xr3:uid="{6593D081-3626-45CF-B726-C7759AED5ABD}" name="Reason_FD"/>
    <tableColumn id="24" xr3:uid="{AA78ADBB-1B28-40AA-9D46-0EA96626065D}" name="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291909-F66E-422C-ABC0-B5A72D4574EB}" name="Table2" displayName="Table2" ref="A5:C45" totalsRowShown="0">
  <autoFilter ref="A5:C45" xr:uid="{E6291909-F66E-422C-ABC0-B5A72D4574EB}"/>
  <tableColumns count="3">
    <tableColumn id="1" xr3:uid="{3B0657A6-4ECF-4766-84E4-9861C0002AE8}" name="age"/>
    <tableColumn id="2" xr3:uid="{CB95A889-73E9-4650-9BDF-25CCD8A864F0}" name="Duration"/>
    <tableColumn id="3" xr3:uid="{C7D3EFF1-DCE1-47CE-B820-84631923FB2A}" name="Exp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2.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3FB8-EC35-4C3E-B594-59D2C3F0F193}">
  <dimension ref="A1:X41"/>
  <sheetViews>
    <sheetView topLeftCell="L14" workbookViewId="0">
      <selection activeCell="L18" sqref="L18"/>
    </sheetView>
  </sheetViews>
  <sheetFormatPr defaultRowHeight="14.4" x14ac:dyDescent="0.3"/>
  <cols>
    <col min="1" max="1" width="9.44140625" customWidth="1"/>
    <col min="2" max="2" width="6.33203125" customWidth="1"/>
    <col min="3" max="3" width="22" customWidth="1"/>
    <col min="4" max="4" width="15.88671875" customWidth="1"/>
    <col min="5" max="5" width="16.109375" customWidth="1"/>
    <col min="6" max="6" width="13.5546875" customWidth="1"/>
    <col min="7" max="7" width="20.88671875" customWidth="1"/>
    <col min="8" max="8" width="16.6640625" customWidth="1"/>
    <col min="9" max="9" width="6.44140625" customWidth="1"/>
    <col min="10" max="10" width="7.44140625" customWidth="1"/>
    <col min="11" max="11" width="16" customWidth="1"/>
    <col min="12" max="12" width="14" bestFit="1" customWidth="1"/>
    <col min="13" max="13" width="19.33203125" bestFit="1" customWidth="1"/>
    <col min="14" max="14" width="17" bestFit="1" customWidth="1"/>
    <col min="15" max="15" width="16.88671875" bestFit="1" customWidth="1"/>
    <col min="16" max="16" width="16.88671875" customWidth="1"/>
    <col min="17" max="17" width="9" customWidth="1"/>
    <col min="18" max="18" width="20.6640625" bestFit="1" customWidth="1"/>
    <col min="19" max="19" width="33.109375" customWidth="1"/>
    <col min="20" max="20" width="19.33203125" bestFit="1" customWidth="1"/>
    <col min="21" max="21" width="19" bestFit="1" customWidth="1"/>
    <col min="22" max="22" width="16" customWidth="1"/>
    <col min="23" max="23" width="18" bestFit="1" customWidth="1"/>
    <col min="24" max="24" width="26"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5692-7C60-41A5-ACA8-61293024522C}">
  <dimension ref="A1:C41"/>
  <sheetViews>
    <sheetView workbookViewId="0">
      <selection activeCell="B4" sqref="B4"/>
    </sheetView>
  </sheetViews>
  <sheetFormatPr defaultRowHeight="14.4" x14ac:dyDescent="0.3"/>
  <cols>
    <col min="1" max="1" width="4.109375" bestFit="1" customWidth="1"/>
    <col min="2" max="2" width="10.44140625" bestFit="1" customWidth="1"/>
    <col min="3" max="3" width="6.88671875" bestFit="1" customWidth="1"/>
  </cols>
  <sheetData>
    <row r="1" spans="1:3" x14ac:dyDescent="0.3">
      <c r="A1" t="s">
        <v>91</v>
      </c>
      <c r="B1" t="s">
        <v>14</v>
      </c>
      <c r="C1" t="s">
        <v>16</v>
      </c>
    </row>
    <row r="2" spans="1:3" x14ac:dyDescent="0.3">
      <c r="A2">
        <v>34</v>
      </c>
      <c r="B2">
        <v>2</v>
      </c>
      <c r="C2" s="3">
        <v>0.25</v>
      </c>
    </row>
    <row r="3" spans="1:3" x14ac:dyDescent="0.3">
      <c r="A3">
        <v>23</v>
      </c>
      <c r="B3">
        <v>6</v>
      </c>
      <c r="C3" s="3">
        <v>0.25</v>
      </c>
    </row>
    <row r="4" spans="1:3" x14ac:dyDescent="0.3">
      <c r="A4">
        <v>30</v>
      </c>
      <c r="B4">
        <v>4</v>
      </c>
      <c r="C4" s="3">
        <v>0.25</v>
      </c>
    </row>
    <row r="5" spans="1:3" x14ac:dyDescent="0.3">
      <c r="A5">
        <v>22</v>
      </c>
      <c r="B5">
        <v>0.5</v>
      </c>
      <c r="C5" s="3">
        <v>0.15000000000000002</v>
      </c>
    </row>
    <row r="6" spans="1:3" x14ac:dyDescent="0.3">
      <c r="A6">
        <v>24</v>
      </c>
      <c r="B6">
        <v>0.5</v>
      </c>
      <c r="C6" s="3">
        <v>0.25</v>
      </c>
    </row>
    <row r="7" spans="1:3" x14ac:dyDescent="0.3">
      <c r="A7">
        <v>24</v>
      </c>
      <c r="B7">
        <v>2</v>
      </c>
      <c r="C7" s="3">
        <v>0.35</v>
      </c>
    </row>
    <row r="8" spans="1:3" x14ac:dyDescent="0.3">
      <c r="A8">
        <v>27</v>
      </c>
      <c r="B8">
        <v>4</v>
      </c>
      <c r="C8" s="3">
        <v>0.25</v>
      </c>
    </row>
    <row r="9" spans="1:3" x14ac:dyDescent="0.3">
      <c r="A9">
        <v>21</v>
      </c>
      <c r="B9">
        <v>4</v>
      </c>
      <c r="C9" s="3">
        <v>0.25</v>
      </c>
    </row>
    <row r="10" spans="1:3" x14ac:dyDescent="0.3">
      <c r="A10">
        <v>35</v>
      </c>
      <c r="B10">
        <v>2</v>
      </c>
      <c r="C10" s="3">
        <v>0.25</v>
      </c>
    </row>
    <row r="11" spans="1:3" x14ac:dyDescent="0.3">
      <c r="A11">
        <v>31</v>
      </c>
      <c r="B11">
        <v>4</v>
      </c>
      <c r="C11" s="3">
        <v>0.35</v>
      </c>
    </row>
    <row r="12" spans="1:3" x14ac:dyDescent="0.3">
      <c r="A12">
        <v>35</v>
      </c>
      <c r="B12">
        <v>4</v>
      </c>
      <c r="C12" s="3">
        <v>0.25</v>
      </c>
    </row>
    <row r="13" spans="1:3" x14ac:dyDescent="0.3">
      <c r="A13">
        <v>29</v>
      </c>
      <c r="B13">
        <v>2</v>
      </c>
      <c r="C13" s="3">
        <v>0.25</v>
      </c>
    </row>
    <row r="14" spans="1:3" x14ac:dyDescent="0.3">
      <c r="A14">
        <v>21</v>
      </c>
      <c r="B14">
        <v>2</v>
      </c>
      <c r="C14" s="3">
        <v>0.25</v>
      </c>
    </row>
    <row r="15" spans="1:3" x14ac:dyDescent="0.3">
      <c r="A15">
        <v>28</v>
      </c>
      <c r="B15">
        <v>2</v>
      </c>
      <c r="C15" s="3">
        <v>0.25</v>
      </c>
    </row>
    <row r="16" spans="1:3" x14ac:dyDescent="0.3">
      <c r="A16">
        <v>25</v>
      </c>
      <c r="B16">
        <v>2</v>
      </c>
      <c r="C16" s="3">
        <v>0.25</v>
      </c>
    </row>
    <row r="17" spans="1:3" x14ac:dyDescent="0.3">
      <c r="A17">
        <v>27</v>
      </c>
      <c r="B17">
        <v>2</v>
      </c>
      <c r="C17" s="3">
        <v>0.25</v>
      </c>
    </row>
    <row r="18" spans="1:3" x14ac:dyDescent="0.3">
      <c r="A18">
        <v>28</v>
      </c>
      <c r="B18">
        <v>2</v>
      </c>
      <c r="C18" s="3">
        <v>0.25</v>
      </c>
    </row>
    <row r="19" spans="1:3" x14ac:dyDescent="0.3">
      <c r="A19">
        <v>27</v>
      </c>
      <c r="B19">
        <v>2</v>
      </c>
      <c r="C19" s="3">
        <v>0.25</v>
      </c>
    </row>
    <row r="20" spans="1:3" x14ac:dyDescent="0.3">
      <c r="A20">
        <v>29</v>
      </c>
      <c r="B20">
        <v>2</v>
      </c>
      <c r="C20" s="3">
        <v>0.25</v>
      </c>
    </row>
    <row r="21" spans="1:3" x14ac:dyDescent="0.3">
      <c r="A21">
        <v>26</v>
      </c>
      <c r="B21">
        <v>4</v>
      </c>
      <c r="C21" s="3">
        <v>0.25</v>
      </c>
    </row>
    <row r="22" spans="1:3" x14ac:dyDescent="0.3">
      <c r="A22">
        <v>29</v>
      </c>
      <c r="B22">
        <v>4</v>
      </c>
      <c r="C22" s="3">
        <v>0.25</v>
      </c>
    </row>
    <row r="23" spans="1:3" x14ac:dyDescent="0.3">
      <c r="A23">
        <v>24</v>
      </c>
      <c r="B23">
        <v>4</v>
      </c>
      <c r="C23" s="3">
        <v>0.25</v>
      </c>
    </row>
    <row r="24" spans="1:3" x14ac:dyDescent="0.3">
      <c r="A24">
        <v>27</v>
      </c>
      <c r="B24">
        <v>4</v>
      </c>
      <c r="C24" s="3">
        <v>0.25</v>
      </c>
    </row>
    <row r="25" spans="1:3" x14ac:dyDescent="0.3">
      <c r="A25">
        <v>25</v>
      </c>
      <c r="B25">
        <v>4</v>
      </c>
      <c r="C25" s="3">
        <v>0.25</v>
      </c>
    </row>
    <row r="26" spans="1:3" x14ac:dyDescent="0.3">
      <c r="A26">
        <v>26</v>
      </c>
      <c r="B26">
        <v>4</v>
      </c>
      <c r="C26" s="3">
        <v>0.35</v>
      </c>
    </row>
    <row r="27" spans="1:3" x14ac:dyDescent="0.3">
      <c r="A27">
        <v>32</v>
      </c>
      <c r="B27">
        <v>4</v>
      </c>
      <c r="C27" s="3">
        <v>0.25</v>
      </c>
    </row>
    <row r="28" spans="1:3" x14ac:dyDescent="0.3">
      <c r="A28">
        <v>26</v>
      </c>
      <c r="B28">
        <v>4</v>
      </c>
      <c r="C28" s="3">
        <v>0.25</v>
      </c>
    </row>
    <row r="29" spans="1:3" x14ac:dyDescent="0.3">
      <c r="A29">
        <v>31</v>
      </c>
      <c r="B29">
        <v>2</v>
      </c>
      <c r="C29" s="3">
        <v>0.25</v>
      </c>
    </row>
    <row r="30" spans="1:3" x14ac:dyDescent="0.3">
      <c r="A30">
        <v>29</v>
      </c>
      <c r="B30">
        <v>2</v>
      </c>
      <c r="C30" s="3">
        <v>0.25</v>
      </c>
    </row>
    <row r="31" spans="1:3" x14ac:dyDescent="0.3">
      <c r="A31">
        <v>34</v>
      </c>
      <c r="B31">
        <v>4</v>
      </c>
      <c r="C31" s="3">
        <v>0.15000000000000002</v>
      </c>
    </row>
    <row r="32" spans="1:3" x14ac:dyDescent="0.3">
      <c r="A32">
        <v>27</v>
      </c>
      <c r="B32">
        <v>2</v>
      </c>
      <c r="C32" s="3">
        <v>0.15000000000000002</v>
      </c>
    </row>
    <row r="33" spans="1:3" x14ac:dyDescent="0.3">
      <c r="A33">
        <v>31</v>
      </c>
      <c r="B33">
        <v>4</v>
      </c>
      <c r="C33" s="3">
        <v>0.25</v>
      </c>
    </row>
    <row r="34" spans="1:3" x14ac:dyDescent="0.3">
      <c r="A34">
        <v>27</v>
      </c>
      <c r="B34">
        <v>4</v>
      </c>
      <c r="C34" s="3">
        <v>0.35</v>
      </c>
    </row>
    <row r="35" spans="1:3" x14ac:dyDescent="0.3">
      <c r="A35">
        <v>26</v>
      </c>
      <c r="B35">
        <v>2</v>
      </c>
      <c r="C35" s="3">
        <v>0.25</v>
      </c>
    </row>
    <row r="36" spans="1:3" x14ac:dyDescent="0.3">
      <c r="A36">
        <v>27</v>
      </c>
      <c r="B36">
        <v>2</v>
      </c>
      <c r="C36" s="3">
        <v>0.25</v>
      </c>
    </row>
    <row r="37" spans="1:3" x14ac:dyDescent="0.3">
      <c r="A37">
        <v>30</v>
      </c>
      <c r="B37">
        <v>4</v>
      </c>
      <c r="C37" s="3">
        <v>0.25</v>
      </c>
    </row>
    <row r="38" spans="1:3" x14ac:dyDescent="0.3">
      <c r="A38">
        <v>30</v>
      </c>
      <c r="B38">
        <v>2</v>
      </c>
      <c r="C38" s="3">
        <v>0.25</v>
      </c>
    </row>
    <row r="39" spans="1:3" x14ac:dyDescent="0.3">
      <c r="A39">
        <v>25</v>
      </c>
      <c r="B39">
        <v>4</v>
      </c>
      <c r="C39" s="3">
        <v>0.35</v>
      </c>
    </row>
    <row r="40" spans="1:3" x14ac:dyDescent="0.3">
      <c r="A40">
        <v>31</v>
      </c>
      <c r="B40">
        <v>2</v>
      </c>
      <c r="C40" s="3">
        <v>0.25</v>
      </c>
    </row>
    <row r="41" spans="1:3" x14ac:dyDescent="0.3">
      <c r="A41">
        <v>29</v>
      </c>
      <c r="B41">
        <v>4</v>
      </c>
      <c r="C41" s="3">
        <v>0.25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E07C-DE7C-4299-9874-567E6E799BAA}">
  <dimension ref="A4:I17"/>
  <sheetViews>
    <sheetView workbookViewId="0">
      <selection activeCell="I17" sqref="I17"/>
    </sheetView>
  </sheetViews>
  <sheetFormatPr defaultRowHeight="14.4" x14ac:dyDescent="0.3"/>
  <cols>
    <col min="1" max="1" width="11.33203125" bestFit="1" customWidth="1"/>
    <col min="2" max="2" width="15.44140625" bestFit="1" customWidth="1"/>
    <col min="4" max="5" width="14.33203125" bestFit="1" customWidth="1"/>
  </cols>
  <sheetData>
    <row r="4" spans="1:9" x14ac:dyDescent="0.3">
      <c r="A4" s="1" t="s">
        <v>71</v>
      </c>
      <c r="B4" t="s">
        <v>69</v>
      </c>
      <c r="D4" t="s">
        <v>97</v>
      </c>
    </row>
    <row r="5" spans="1:9" x14ac:dyDescent="0.3">
      <c r="A5" s="2" t="s">
        <v>24</v>
      </c>
      <c r="B5">
        <v>12</v>
      </c>
      <c r="D5">
        <v>28</v>
      </c>
    </row>
    <row r="6" spans="1:9" x14ac:dyDescent="0.3">
      <c r="A6" s="2" t="s">
        <v>46</v>
      </c>
      <c r="B6">
        <v>20</v>
      </c>
    </row>
    <row r="7" spans="1:9" x14ac:dyDescent="0.3">
      <c r="A7" s="2" t="s">
        <v>70</v>
      </c>
      <c r="B7">
        <v>32</v>
      </c>
    </row>
    <row r="16" spans="1:9" x14ac:dyDescent="0.3">
      <c r="B16" t="s">
        <v>94</v>
      </c>
      <c r="D16" t="s">
        <v>95</v>
      </c>
      <c r="F16" t="s">
        <v>96</v>
      </c>
      <c r="I16" t="s">
        <v>98</v>
      </c>
    </row>
    <row r="17" spans="2:9" x14ac:dyDescent="0.3">
      <c r="B17">
        <f>GETPIVOTDATA("gender",$A$4)</f>
        <v>32</v>
      </c>
      <c r="D17">
        <f>GETPIVOTDATA("gender",$A$4,"gender","Male")</f>
        <v>20</v>
      </c>
      <c r="F17">
        <f>GETPIVOTDATA("gender",$A$4,"gender","Female")</f>
        <v>12</v>
      </c>
      <c r="I17" s="8">
        <f>GETPIVOTDATA("age",$D$4)</f>
        <v>28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00F5-8759-48F0-9D3A-ED2B6678A6C2}">
  <dimension ref="E1:U4"/>
  <sheetViews>
    <sheetView showGridLines="0" showRowColHeaders="0" tabSelected="1" zoomScale="69" zoomScaleNormal="80" workbookViewId="0">
      <selection activeCell="AE37" sqref="AE37"/>
    </sheetView>
  </sheetViews>
  <sheetFormatPr defaultColWidth="9.109375" defaultRowHeight="14.4" x14ac:dyDescent="0.3"/>
  <cols>
    <col min="1" max="16384" width="9.109375" style="6"/>
  </cols>
  <sheetData>
    <row r="1" spans="5:21" x14ac:dyDescent="0.3">
      <c r="E1" s="7"/>
      <c r="F1" s="7"/>
      <c r="G1" s="7"/>
      <c r="H1" s="7"/>
      <c r="I1" s="7"/>
      <c r="J1" s="7"/>
      <c r="K1" s="7"/>
      <c r="L1" s="7"/>
      <c r="M1" s="7"/>
      <c r="N1" s="7"/>
      <c r="O1" s="7"/>
      <c r="P1" s="7"/>
      <c r="Q1" s="7"/>
      <c r="R1" s="7"/>
      <c r="S1" s="7"/>
      <c r="T1" s="7"/>
      <c r="U1" s="7"/>
    </row>
    <row r="2" spans="5:21" x14ac:dyDescent="0.3">
      <c r="E2" s="7"/>
      <c r="F2" s="7"/>
      <c r="G2" s="7"/>
      <c r="H2" s="7"/>
      <c r="I2" s="7"/>
      <c r="J2" s="7"/>
      <c r="K2" s="7"/>
      <c r="L2" s="7"/>
      <c r="M2" s="7"/>
      <c r="N2" s="7"/>
      <c r="O2" s="7"/>
      <c r="P2" s="7"/>
      <c r="Q2" s="7"/>
      <c r="R2" s="7"/>
      <c r="S2" s="7"/>
      <c r="T2" s="7"/>
      <c r="U2" s="7"/>
    </row>
    <row r="3" spans="5:21" x14ac:dyDescent="0.3">
      <c r="E3" s="7"/>
      <c r="F3" s="7"/>
      <c r="G3" s="7"/>
      <c r="H3" s="7"/>
      <c r="I3" s="7"/>
      <c r="J3" s="7"/>
      <c r="K3" s="7"/>
      <c r="L3" s="7"/>
      <c r="M3" s="7"/>
      <c r="N3" s="7"/>
      <c r="O3" s="7"/>
      <c r="P3" s="7"/>
      <c r="Q3" s="7"/>
      <c r="R3" s="7"/>
      <c r="S3" s="7"/>
      <c r="T3" s="7"/>
      <c r="U3" s="7"/>
    </row>
    <row r="4" spans="5:21" x14ac:dyDescent="0.3">
      <c r="F4" s="7"/>
      <c r="G4" s="7"/>
      <c r="H4" s="7"/>
      <c r="I4" s="7"/>
      <c r="J4" s="7"/>
      <c r="K4" s="7"/>
      <c r="L4" s="7"/>
      <c r="M4" s="7"/>
      <c r="N4" s="7"/>
      <c r="O4" s="7"/>
      <c r="P4" s="7"/>
      <c r="Q4" s="7"/>
      <c r="R4" s="7"/>
      <c r="S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343C-1CD6-42A9-B477-C391B2B9CD18}">
  <dimension ref="A1:B7"/>
  <sheetViews>
    <sheetView workbookViewId="0">
      <selection activeCell="B4" sqref="B4"/>
    </sheetView>
  </sheetViews>
  <sheetFormatPr defaultRowHeight="14.4" x14ac:dyDescent="0.3"/>
  <cols>
    <col min="1" max="1" width="11.33203125" bestFit="1" customWidth="1"/>
    <col min="2" max="2" width="15.44140625" bestFit="1" customWidth="1"/>
  </cols>
  <sheetData>
    <row r="1" spans="1:2" x14ac:dyDescent="0.3">
      <c r="A1" t="s">
        <v>68</v>
      </c>
    </row>
    <row r="4" spans="1:2" x14ac:dyDescent="0.3">
      <c r="A4" s="1" t="s">
        <v>71</v>
      </c>
      <c r="B4" t="s">
        <v>69</v>
      </c>
    </row>
    <row r="5" spans="1:2" x14ac:dyDescent="0.3">
      <c r="A5" s="2" t="s">
        <v>24</v>
      </c>
      <c r="B5">
        <v>12</v>
      </c>
    </row>
    <row r="6" spans="1:2" x14ac:dyDescent="0.3">
      <c r="A6" s="2" t="s">
        <v>46</v>
      </c>
      <c r="B6">
        <v>20</v>
      </c>
    </row>
    <row r="7" spans="1:2" x14ac:dyDescent="0.3">
      <c r="A7" s="2" t="s">
        <v>70</v>
      </c>
      <c r="B7">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5197-D319-43DC-9A8F-7FFF12819580}">
  <dimension ref="A1:B9"/>
  <sheetViews>
    <sheetView workbookViewId="0">
      <selection activeCell="A20" sqref="A20"/>
    </sheetView>
  </sheetViews>
  <sheetFormatPr defaultRowHeight="14.4" x14ac:dyDescent="0.3"/>
  <cols>
    <col min="1" max="1" width="21.88671875" bestFit="1" customWidth="1"/>
    <col min="2" max="2" width="15.44140625" bestFit="1" customWidth="1"/>
  </cols>
  <sheetData>
    <row r="1" spans="1:2" x14ac:dyDescent="0.3">
      <c r="A1" t="s">
        <v>72</v>
      </c>
    </row>
    <row r="4" spans="1:2" x14ac:dyDescent="0.3">
      <c r="A4" s="1" t="s">
        <v>73</v>
      </c>
      <c r="B4" t="s">
        <v>69</v>
      </c>
    </row>
    <row r="5" spans="1:2" x14ac:dyDescent="0.3">
      <c r="A5" s="2" t="s">
        <v>32</v>
      </c>
      <c r="B5">
        <v>15</v>
      </c>
    </row>
    <row r="6" spans="1:2" x14ac:dyDescent="0.3">
      <c r="A6" s="2" t="s">
        <v>49</v>
      </c>
      <c r="B6">
        <v>8</v>
      </c>
    </row>
    <row r="7" spans="1:2" x14ac:dyDescent="0.3">
      <c r="A7" s="2" t="s">
        <v>65</v>
      </c>
      <c r="B7">
        <v>8</v>
      </c>
    </row>
    <row r="8" spans="1:2" x14ac:dyDescent="0.3">
      <c r="A8" s="2" t="s">
        <v>67</v>
      </c>
      <c r="B8">
        <v>1</v>
      </c>
    </row>
    <row r="9" spans="1:2" x14ac:dyDescent="0.3">
      <c r="A9" s="2" t="s">
        <v>70</v>
      </c>
      <c r="B9">
        <v>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BE9B-FBE9-4027-9B8B-5DB296D29825}">
  <dimension ref="A1:E10"/>
  <sheetViews>
    <sheetView workbookViewId="0">
      <selection activeCell="A4" sqref="A4"/>
    </sheetView>
  </sheetViews>
  <sheetFormatPr defaultRowHeight="14.4" x14ac:dyDescent="0.3"/>
  <cols>
    <col min="1" max="1" width="21.88671875" bestFit="1" customWidth="1"/>
    <col min="2" max="2" width="19.33203125" bestFit="1" customWidth="1"/>
    <col min="3" max="3" width="7.6640625" bestFit="1" customWidth="1"/>
    <col min="4" max="4" width="7.5546875" bestFit="1" customWidth="1"/>
    <col min="5" max="6" width="11.33203125" bestFit="1" customWidth="1"/>
  </cols>
  <sheetData>
    <row r="1" spans="1:5" x14ac:dyDescent="0.3">
      <c r="A1" t="s">
        <v>74</v>
      </c>
    </row>
    <row r="4" spans="1:5" x14ac:dyDescent="0.3">
      <c r="A4" s="1" t="s">
        <v>69</v>
      </c>
      <c r="B4" s="1" t="s">
        <v>12</v>
      </c>
    </row>
    <row r="5" spans="1:5" x14ac:dyDescent="0.3">
      <c r="A5" s="1" t="s">
        <v>73</v>
      </c>
      <c r="B5" t="s">
        <v>27</v>
      </c>
      <c r="C5" t="s">
        <v>63</v>
      </c>
      <c r="D5" t="s">
        <v>53</v>
      </c>
      <c r="E5" t="s">
        <v>70</v>
      </c>
    </row>
    <row r="6" spans="1:5" x14ac:dyDescent="0.3">
      <c r="A6" s="2" t="s">
        <v>32</v>
      </c>
      <c r="B6">
        <v>12</v>
      </c>
      <c r="C6">
        <v>3</v>
      </c>
      <c r="E6">
        <v>15</v>
      </c>
    </row>
    <row r="7" spans="1:5" x14ac:dyDescent="0.3">
      <c r="A7" s="2" t="s">
        <v>49</v>
      </c>
      <c r="B7">
        <v>5</v>
      </c>
      <c r="C7">
        <v>2</v>
      </c>
      <c r="D7">
        <v>1</v>
      </c>
      <c r="E7">
        <v>8</v>
      </c>
    </row>
    <row r="8" spans="1:5" x14ac:dyDescent="0.3">
      <c r="A8" s="2" t="s">
        <v>65</v>
      </c>
      <c r="B8">
        <v>5</v>
      </c>
      <c r="C8">
        <v>3</v>
      </c>
      <c r="E8">
        <v>8</v>
      </c>
    </row>
    <row r="9" spans="1:5" x14ac:dyDescent="0.3">
      <c r="A9" s="2" t="s">
        <v>67</v>
      </c>
      <c r="C9">
        <v>1</v>
      </c>
      <c r="E9">
        <v>1</v>
      </c>
    </row>
    <row r="10" spans="1:5" x14ac:dyDescent="0.3">
      <c r="A10" s="2" t="s">
        <v>70</v>
      </c>
      <c r="B10">
        <v>22</v>
      </c>
      <c r="C10">
        <v>9</v>
      </c>
      <c r="D10">
        <v>1</v>
      </c>
      <c r="E10">
        <v>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D815-B3BB-4F50-A304-1C4F160241E8}">
  <dimension ref="A1:B8"/>
  <sheetViews>
    <sheetView workbookViewId="0">
      <selection activeCell="C4" sqref="C4"/>
    </sheetView>
  </sheetViews>
  <sheetFormatPr defaultRowHeight="14.4" x14ac:dyDescent="0.3"/>
  <cols>
    <col min="1" max="1" width="15.5546875" bestFit="1" customWidth="1"/>
    <col min="2" max="2" width="15.44140625" bestFit="1" customWidth="1"/>
  </cols>
  <sheetData>
    <row r="1" spans="1:2" x14ac:dyDescent="0.3">
      <c r="A1" t="s">
        <v>75</v>
      </c>
    </row>
    <row r="4" spans="1:2" x14ac:dyDescent="0.3">
      <c r="A4" s="1" t="s">
        <v>76</v>
      </c>
      <c r="B4" t="s">
        <v>69</v>
      </c>
    </row>
    <row r="5" spans="1:2" x14ac:dyDescent="0.3">
      <c r="A5" s="2" t="s">
        <v>66</v>
      </c>
      <c r="B5">
        <v>2</v>
      </c>
    </row>
    <row r="6" spans="1:2" x14ac:dyDescent="0.3">
      <c r="A6" s="2" t="s">
        <v>42</v>
      </c>
      <c r="B6">
        <v>11</v>
      </c>
    </row>
    <row r="7" spans="1:2" x14ac:dyDescent="0.3">
      <c r="A7" s="2" t="s">
        <v>33</v>
      </c>
      <c r="B7">
        <v>19</v>
      </c>
    </row>
    <row r="8" spans="1:2" x14ac:dyDescent="0.3">
      <c r="A8" s="2" t="s">
        <v>70</v>
      </c>
      <c r="B8">
        <v>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5C37-1D02-44D4-A72F-3ACAF1A997BB}">
  <dimension ref="A1:B9"/>
  <sheetViews>
    <sheetView workbookViewId="0">
      <selection activeCell="B7" sqref="B7"/>
    </sheetView>
  </sheetViews>
  <sheetFormatPr defaultRowHeight="14.4" x14ac:dyDescent="0.3"/>
  <cols>
    <col min="1" max="1" width="26" bestFit="1" customWidth="1"/>
    <col min="2" max="2" width="15.44140625" bestFit="1" customWidth="1"/>
  </cols>
  <sheetData>
    <row r="1" spans="1:2" x14ac:dyDescent="0.3">
      <c r="A1" t="s">
        <v>77</v>
      </c>
    </row>
    <row r="4" spans="1:2" x14ac:dyDescent="0.3">
      <c r="A4" s="1" t="s">
        <v>78</v>
      </c>
      <c r="B4" t="s">
        <v>69</v>
      </c>
    </row>
    <row r="5" spans="1:2" x14ac:dyDescent="0.3">
      <c r="A5" s="2" t="s">
        <v>58</v>
      </c>
      <c r="B5">
        <v>2</v>
      </c>
    </row>
    <row r="6" spans="1:2" x14ac:dyDescent="0.3">
      <c r="A6" s="2" t="s">
        <v>52</v>
      </c>
      <c r="B6">
        <v>5</v>
      </c>
    </row>
    <row r="7" spans="1:2" x14ac:dyDescent="0.3">
      <c r="A7" s="2" t="s">
        <v>37</v>
      </c>
      <c r="B7">
        <v>10</v>
      </c>
    </row>
    <row r="8" spans="1:2" x14ac:dyDescent="0.3">
      <c r="A8" s="2" t="s">
        <v>45</v>
      </c>
      <c r="B8">
        <v>15</v>
      </c>
    </row>
    <row r="9" spans="1:2" x14ac:dyDescent="0.3">
      <c r="A9" s="2" t="s">
        <v>70</v>
      </c>
      <c r="B9">
        <v>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D3D5A-DDA5-491D-8E79-65FBEE61D20D}">
  <dimension ref="A1:B9"/>
  <sheetViews>
    <sheetView workbookViewId="0">
      <selection activeCell="A4" sqref="A4:B9"/>
    </sheetView>
  </sheetViews>
  <sheetFormatPr defaultRowHeight="14.4" x14ac:dyDescent="0.3"/>
  <cols>
    <col min="1" max="1" width="16.88671875" bestFit="1" customWidth="1"/>
    <col min="2" max="2" width="15.44140625" bestFit="1" customWidth="1"/>
  </cols>
  <sheetData>
    <row r="1" spans="1:2" x14ac:dyDescent="0.3">
      <c r="A1" t="s">
        <v>79</v>
      </c>
    </row>
    <row r="4" spans="1:2" x14ac:dyDescent="0.3">
      <c r="A4" s="1" t="s">
        <v>14</v>
      </c>
      <c r="B4" t="s">
        <v>69</v>
      </c>
    </row>
    <row r="5" spans="1:2" x14ac:dyDescent="0.3">
      <c r="A5" s="2" t="s">
        <v>54</v>
      </c>
      <c r="B5">
        <v>1</v>
      </c>
    </row>
    <row r="6" spans="1:2" x14ac:dyDescent="0.3">
      <c r="A6" s="2" t="s">
        <v>29</v>
      </c>
      <c r="B6">
        <v>16</v>
      </c>
    </row>
    <row r="7" spans="1:2" x14ac:dyDescent="0.3">
      <c r="A7" s="2" t="s">
        <v>47</v>
      </c>
      <c r="B7">
        <v>14</v>
      </c>
    </row>
    <row r="8" spans="1:2" x14ac:dyDescent="0.3">
      <c r="A8" s="2" t="s">
        <v>40</v>
      </c>
      <c r="B8">
        <v>1</v>
      </c>
    </row>
    <row r="9" spans="1:2" x14ac:dyDescent="0.3">
      <c r="A9" s="2" t="s">
        <v>70</v>
      </c>
      <c r="B9">
        <v>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D0CA-2B8A-47DC-8C17-086729601FFA}">
  <dimension ref="A1:C10"/>
  <sheetViews>
    <sheetView workbookViewId="0">
      <selection activeCell="A4" sqref="A4:C10"/>
    </sheetView>
  </sheetViews>
  <sheetFormatPr defaultRowHeight="14.4" x14ac:dyDescent="0.3"/>
  <cols>
    <col min="1" max="1" width="20.6640625" bestFit="1" customWidth="1"/>
    <col min="2" max="2" width="14.33203125" bestFit="1" customWidth="1"/>
    <col min="3" max="3" width="11.33203125" bestFit="1" customWidth="1"/>
    <col min="4" max="4" width="8.88671875" bestFit="1" customWidth="1"/>
    <col min="5" max="6" width="11.33203125" bestFit="1" customWidth="1"/>
  </cols>
  <sheetData>
    <row r="1" spans="1:3" x14ac:dyDescent="0.3">
      <c r="A1" t="s">
        <v>80</v>
      </c>
    </row>
    <row r="4" spans="1:3" x14ac:dyDescent="0.3">
      <c r="A4" s="1" t="s">
        <v>69</v>
      </c>
      <c r="B4" s="1" t="s">
        <v>81</v>
      </c>
    </row>
    <row r="5" spans="1:3" x14ac:dyDescent="0.3">
      <c r="A5" s="1" t="s">
        <v>82</v>
      </c>
      <c r="B5" t="s">
        <v>31</v>
      </c>
      <c r="C5" t="s">
        <v>70</v>
      </c>
    </row>
    <row r="6" spans="1:3" x14ac:dyDescent="0.3">
      <c r="A6" s="2" t="s">
        <v>49</v>
      </c>
      <c r="B6">
        <v>8</v>
      </c>
      <c r="C6">
        <v>8</v>
      </c>
    </row>
    <row r="7" spans="1:3" x14ac:dyDescent="0.3">
      <c r="A7" s="2" t="s">
        <v>65</v>
      </c>
      <c r="B7">
        <v>8</v>
      </c>
      <c r="C7">
        <v>8</v>
      </c>
    </row>
    <row r="8" spans="1:3" x14ac:dyDescent="0.3">
      <c r="A8" s="2" t="s">
        <v>32</v>
      </c>
      <c r="B8">
        <v>15</v>
      </c>
      <c r="C8">
        <v>15</v>
      </c>
    </row>
    <row r="9" spans="1:3" x14ac:dyDescent="0.3">
      <c r="A9" s="2" t="s">
        <v>67</v>
      </c>
      <c r="B9">
        <v>1</v>
      </c>
      <c r="C9">
        <v>1</v>
      </c>
    </row>
    <row r="10" spans="1:3" x14ac:dyDescent="0.3">
      <c r="A10" s="2" t="s">
        <v>70</v>
      </c>
      <c r="B10">
        <v>32</v>
      </c>
      <c r="C10">
        <v>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DD2E-17E9-43CC-99AE-BCC344D1F8EF}">
  <dimension ref="A1:N45"/>
  <sheetViews>
    <sheetView topLeftCell="A4" workbookViewId="0">
      <selection activeCell="I45" sqref="I45"/>
    </sheetView>
  </sheetViews>
  <sheetFormatPr defaultRowHeight="14.4" x14ac:dyDescent="0.3"/>
  <cols>
    <col min="1" max="1" width="6.33203125" customWidth="1"/>
    <col min="2" max="2" width="16.88671875" bestFit="1" customWidth="1"/>
    <col min="3" max="3" width="9" customWidth="1"/>
    <col min="4" max="4" width="3.109375" customWidth="1"/>
    <col min="5" max="5" width="10.44140625" bestFit="1" customWidth="1"/>
    <col min="6" max="6" width="15" bestFit="1" customWidth="1"/>
    <col min="9" max="10" width="12.33203125" bestFit="1" customWidth="1"/>
    <col min="11" max="11" width="43.6640625" bestFit="1" customWidth="1"/>
    <col min="12" max="12" width="13.109375" bestFit="1" customWidth="1"/>
    <col min="13" max="13" width="2.5546875" customWidth="1"/>
    <col min="14" max="14" width="17.5546875" bestFit="1" customWidth="1"/>
  </cols>
  <sheetData>
    <row r="1" spans="1:14" x14ac:dyDescent="0.3">
      <c r="A1" t="s">
        <v>92</v>
      </c>
    </row>
    <row r="3" spans="1:14" x14ac:dyDescent="0.3">
      <c r="E3" s="4" t="s">
        <v>85</v>
      </c>
      <c r="F3" s="4"/>
      <c r="G3" s="4"/>
      <c r="I3" s="4" t="s">
        <v>86</v>
      </c>
      <c r="J3" s="4"/>
      <c r="K3" s="4"/>
      <c r="L3" s="4"/>
      <c r="M3" s="4"/>
      <c r="N3" s="4"/>
    </row>
    <row r="5" spans="1:14" x14ac:dyDescent="0.3">
      <c r="A5" t="s">
        <v>1</v>
      </c>
      <c r="B5" t="s">
        <v>14</v>
      </c>
      <c r="C5" t="s">
        <v>16</v>
      </c>
      <c r="E5" t="s">
        <v>83</v>
      </c>
      <c r="F5" s="4" t="s">
        <v>84</v>
      </c>
      <c r="I5" t="s">
        <v>87</v>
      </c>
      <c r="J5" t="s">
        <v>88</v>
      </c>
      <c r="K5" t="s">
        <v>93</v>
      </c>
      <c r="L5" s="4" t="s">
        <v>89</v>
      </c>
      <c r="N5" s="4" t="s">
        <v>90</v>
      </c>
    </row>
    <row r="6" spans="1:14" x14ac:dyDescent="0.3">
      <c r="A6">
        <v>34</v>
      </c>
      <c r="B6" t="s">
        <v>29</v>
      </c>
      <c r="C6" t="s">
        <v>31</v>
      </c>
      <c r="E6">
        <f>IF(ISNUMBER(SEARCH("Less than 1 year",Table2[[#This Row],[Duration]])),0.5,IF(ISNUMBER(SEARCH("1-3 years",Table2[[#This Row],[Duration]])),2,IF(ISNUMBER(SEARCH("3-5 years",Table2[[#This Row],[Duration]])),4,IF(ISNUMBER(SEARCH("More than 5 years",Table2[[#This Row],[Duration]])),6,""))))</f>
        <v>2</v>
      </c>
      <c r="F6" s="5">
        <f>CORREL(Table2[age],E6:E45)</f>
        <v>5.1755716569689851E-2</v>
      </c>
      <c r="I6" s="3">
        <v>0.2</v>
      </c>
      <c r="J6" s="3">
        <v>0.3</v>
      </c>
      <c r="K6" s="3">
        <f>AVERAGE(I6:J6)</f>
        <v>0.25</v>
      </c>
      <c r="L6" s="5">
        <f>CORREL(Table2[age],K6:K45)</f>
        <v>-8.9605620240757813E-2</v>
      </c>
      <c r="N6" s="5">
        <f>CORREL(E6:E45,K6:K45)</f>
        <v>0.25822264315920579</v>
      </c>
    </row>
    <row r="7" spans="1:14" x14ac:dyDescent="0.3">
      <c r="A7">
        <v>23</v>
      </c>
      <c r="B7" t="s">
        <v>40</v>
      </c>
      <c r="C7" t="s">
        <v>31</v>
      </c>
      <c r="E7">
        <f>IF(ISNUMBER(SEARCH("Less than 1 year",Table2[[#This Row],[Duration]])),0.5,IF(ISNUMBER(SEARCH("1-3 years",Table2[[#This Row],[Duration]])),2,IF(ISNUMBER(SEARCH("3-5 years",Table2[[#This Row],[Duration]])),4,IF(ISNUMBER(SEARCH("More than 5 years",Table2[[#This Row],[Duration]])),6,""))))</f>
        <v>6</v>
      </c>
      <c r="I7" s="3">
        <v>0.2</v>
      </c>
      <c r="J7" s="3">
        <v>0.3</v>
      </c>
      <c r="K7" s="3">
        <f t="shared" ref="K7:K45" si="0">AVERAGE(I7:J7)</f>
        <v>0.25</v>
      </c>
    </row>
    <row r="8" spans="1:14" x14ac:dyDescent="0.3">
      <c r="A8">
        <v>30</v>
      </c>
      <c r="B8" t="s">
        <v>47</v>
      </c>
      <c r="C8" t="s">
        <v>31</v>
      </c>
      <c r="E8">
        <f>IF(ISNUMBER(SEARCH("Less than 1 year",Table2[[#This Row],[Duration]])),0.5,IF(ISNUMBER(SEARCH("1-3 years",Table2[[#This Row],[Duration]])),2,IF(ISNUMBER(SEARCH("3-5 years",Table2[[#This Row],[Duration]])),4,IF(ISNUMBER(SEARCH("More than 5 years",Table2[[#This Row],[Duration]])),6,""))))</f>
        <v>4</v>
      </c>
      <c r="I8" s="3">
        <v>0.2</v>
      </c>
      <c r="J8" s="3">
        <v>0.3</v>
      </c>
      <c r="K8" s="3">
        <f t="shared" si="0"/>
        <v>0.25</v>
      </c>
    </row>
    <row r="9" spans="1:14" x14ac:dyDescent="0.3">
      <c r="A9">
        <v>22</v>
      </c>
      <c r="B9" t="s">
        <v>54</v>
      </c>
      <c r="C9" t="s">
        <v>55</v>
      </c>
      <c r="E9">
        <f>IF(ISNUMBER(SEARCH("Less than 1 year",Table2[[#This Row],[Duration]])),0.5,IF(ISNUMBER(SEARCH("1-3 years",Table2[[#This Row],[Duration]])),2,IF(ISNUMBER(SEARCH("3-5 years",Table2[[#This Row],[Duration]])),4,IF(ISNUMBER(SEARCH("More than 5 years",Table2[[#This Row],[Duration]])),6,""))))</f>
        <v>0.5</v>
      </c>
      <c r="I9" s="3">
        <v>0.1</v>
      </c>
      <c r="J9" s="3">
        <v>0.2</v>
      </c>
      <c r="K9" s="3">
        <f t="shared" si="0"/>
        <v>0.15000000000000002</v>
      </c>
    </row>
    <row r="10" spans="1:14" x14ac:dyDescent="0.3">
      <c r="A10">
        <v>24</v>
      </c>
      <c r="B10" t="s">
        <v>54</v>
      </c>
      <c r="C10" t="s">
        <v>31</v>
      </c>
      <c r="E10">
        <f>IF(ISNUMBER(SEARCH("Less than 1 year",Table2[[#This Row],[Duration]])),0.5,IF(ISNUMBER(SEARCH("1-3 years",Table2[[#This Row],[Duration]])),2,IF(ISNUMBER(SEARCH("3-5 years",Table2[[#This Row],[Duration]])),4,IF(ISNUMBER(SEARCH("More than 5 years",Table2[[#This Row],[Duration]])),6,""))))</f>
        <v>0.5</v>
      </c>
      <c r="I10" s="3">
        <v>0.2</v>
      </c>
      <c r="J10" s="3">
        <v>0.3</v>
      </c>
      <c r="K10" s="3">
        <f t="shared" si="0"/>
        <v>0.25</v>
      </c>
    </row>
    <row r="11" spans="1:14" x14ac:dyDescent="0.3">
      <c r="A11">
        <v>24</v>
      </c>
      <c r="B11" t="s">
        <v>29</v>
      </c>
      <c r="C11" t="s">
        <v>61</v>
      </c>
      <c r="E11">
        <f>IF(ISNUMBER(SEARCH("Less than 1 year",Table2[[#This Row],[Duration]])),0.5,IF(ISNUMBER(SEARCH("1-3 years",Table2[[#This Row],[Duration]])),2,IF(ISNUMBER(SEARCH("3-5 years",Table2[[#This Row],[Duration]])),4,IF(ISNUMBER(SEARCH("More than 5 years",Table2[[#This Row],[Duration]])),6,""))))</f>
        <v>2</v>
      </c>
      <c r="I11" s="3">
        <v>0.3</v>
      </c>
      <c r="J11" s="3">
        <v>0.4</v>
      </c>
      <c r="K11" s="3">
        <f t="shared" si="0"/>
        <v>0.35</v>
      </c>
    </row>
    <row r="12" spans="1:14" x14ac:dyDescent="0.3">
      <c r="A12">
        <v>27</v>
      </c>
      <c r="B12" t="s">
        <v>47</v>
      </c>
      <c r="C12" t="s">
        <v>31</v>
      </c>
      <c r="E12">
        <f>IF(ISNUMBER(SEARCH("Less than 1 year",Table2[[#This Row],[Duration]])),0.5,IF(ISNUMBER(SEARCH("1-3 years",Table2[[#This Row],[Duration]])),2,IF(ISNUMBER(SEARCH("3-5 years",Table2[[#This Row],[Duration]])),4,IF(ISNUMBER(SEARCH("More than 5 years",Table2[[#This Row],[Duration]])),6,""))))</f>
        <v>4</v>
      </c>
      <c r="I12" s="3">
        <v>0.2</v>
      </c>
      <c r="J12" s="3">
        <v>0.3</v>
      </c>
      <c r="K12" s="3">
        <f t="shared" si="0"/>
        <v>0.25</v>
      </c>
    </row>
    <row r="13" spans="1:14" x14ac:dyDescent="0.3">
      <c r="A13">
        <v>21</v>
      </c>
      <c r="B13" t="s">
        <v>47</v>
      </c>
      <c r="C13" t="s">
        <v>31</v>
      </c>
      <c r="E13">
        <f>IF(ISNUMBER(SEARCH("Less than 1 year",Table2[[#This Row],[Duration]])),0.5,IF(ISNUMBER(SEARCH("1-3 years",Table2[[#This Row],[Duration]])),2,IF(ISNUMBER(SEARCH("3-5 years",Table2[[#This Row],[Duration]])),4,IF(ISNUMBER(SEARCH("More than 5 years",Table2[[#This Row],[Duration]])),6,""))))</f>
        <v>4</v>
      </c>
      <c r="I13" s="3">
        <v>0.2</v>
      </c>
      <c r="J13" s="3">
        <v>0.3</v>
      </c>
      <c r="K13" s="3">
        <f t="shared" si="0"/>
        <v>0.25</v>
      </c>
    </row>
    <row r="14" spans="1:14" x14ac:dyDescent="0.3">
      <c r="A14">
        <v>35</v>
      </c>
      <c r="B14" t="s">
        <v>29</v>
      </c>
      <c r="C14" t="s">
        <v>31</v>
      </c>
      <c r="E14">
        <f>IF(ISNUMBER(SEARCH("Less than 1 year",Table2[[#This Row],[Duration]])),0.5,IF(ISNUMBER(SEARCH("1-3 years",Table2[[#This Row],[Duration]])),2,IF(ISNUMBER(SEARCH("3-5 years",Table2[[#This Row],[Duration]])),4,IF(ISNUMBER(SEARCH("More than 5 years",Table2[[#This Row],[Duration]])),6,""))))</f>
        <v>2</v>
      </c>
      <c r="I14" s="3">
        <v>0.2</v>
      </c>
      <c r="J14" s="3">
        <v>0.3</v>
      </c>
      <c r="K14" s="3">
        <f t="shared" si="0"/>
        <v>0.25</v>
      </c>
    </row>
    <row r="15" spans="1:14" x14ac:dyDescent="0.3">
      <c r="A15">
        <v>31</v>
      </c>
      <c r="B15" t="s">
        <v>47</v>
      </c>
      <c r="C15" t="s">
        <v>61</v>
      </c>
      <c r="E15">
        <f>IF(ISNUMBER(SEARCH("Less than 1 year",Table2[[#This Row],[Duration]])),0.5,IF(ISNUMBER(SEARCH("1-3 years",Table2[[#This Row],[Duration]])),2,IF(ISNUMBER(SEARCH("3-5 years",Table2[[#This Row],[Duration]])),4,IF(ISNUMBER(SEARCH("More than 5 years",Table2[[#This Row],[Duration]])),6,""))))</f>
        <v>4</v>
      </c>
      <c r="I15" s="3">
        <v>0.3</v>
      </c>
      <c r="J15" s="3">
        <v>0.4</v>
      </c>
      <c r="K15" s="3">
        <f t="shared" si="0"/>
        <v>0.35</v>
      </c>
    </row>
    <row r="16" spans="1:14" x14ac:dyDescent="0.3">
      <c r="A16">
        <v>35</v>
      </c>
      <c r="B16" t="s">
        <v>47</v>
      </c>
      <c r="C16" t="s">
        <v>31</v>
      </c>
      <c r="E16">
        <f>IF(ISNUMBER(SEARCH("Less than 1 year",Table2[[#This Row],[Duration]])),0.5,IF(ISNUMBER(SEARCH("1-3 years",Table2[[#This Row],[Duration]])),2,IF(ISNUMBER(SEARCH("3-5 years",Table2[[#This Row],[Duration]])),4,IF(ISNUMBER(SEARCH("More than 5 years",Table2[[#This Row],[Duration]])),6,""))))</f>
        <v>4</v>
      </c>
      <c r="I16" s="3">
        <v>0.2</v>
      </c>
      <c r="J16" s="3">
        <v>0.3</v>
      </c>
      <c r="K16" s="3">
        <f t="shared" si="0"/>
        <v>0.25</v>
      </c>
    </row>
    <row r="17" spans="1:11" x14ac:dyDescent="0.3">
      <c r="A17">
        <v>29</v>
      </c>
      <c r="B17" t="s">
        <v>29</v>
      </c>
      <c r="C17" t="s">
        <v>31</v>
      </c>
      <c r="E17">
        <f>IF(ISNUMBER(SEARCH("Less than 1 year",Table2[[#This Row],[Duration]])),0.5,IF(ISNUMBER(SEARCH("1-3 years",Table2[[#This Row],[Duration]])),2,IF(ISNUMBER(SEARCH("3-5 years",Table2[[#This Row],[Duration]])),4,IF(ISNUMBER(SEARCH("More than 5 years",Table2[[#This Row],[Duration]])),6,""))))</f>
        <v>2</v>
      </c>
      <c r="I17" s="3">
        <v>0.2</v>
      </c>
      <c r="J17" s="3">
        <v>0.3</v>
      </c>
      <c r="K17" s="3">
        <f t="shared" si="0"/>
        <v>0.25</v>
      </c>
    </row>
    <row r="18" spans="1:11" x14ac:dyDescent="0.3">
      <c r="A18">
        <v>21</v>
      </c>
      <c r="B18" t="s">
        <v>29</v>
      </c>
      <c r="C18" t="s">
        <v>31</v>
      </c>
      <c r="E18">
        <f>IF(ISNUMBER(SEARCH("Less than 1 year",Table2[[#This Row],[Duration]])),0.5,IF(ISNUMBER(SEARCH("1-3 years",Table2[[#This Row],[Duration]])),2,IF(ISNUMBER(SEARCH("3-5 years",Table2[[#This Row],[Duration]])),4,IF(ISNUMBER(SEARCH("More than 5 years",Table2[[#This Row],[Duration]])),6,""))))</f>
        <v>2</v>
      </c>
      <c r="I18" s="3">
        <v>0.2</v>
      </c>
      <c r="J18" s="3">
        <v>0.3</v>
      </c>
      <c r="K18" s="3">
        <f t="shared" si="0"/>
        <v>0.25</v>
      </c>
    </row>
    <row r="19" spans="1:11" x14ac:dyDescent="0.3">
      <c r="A19">
        <v>28</v>
      </c>
      <c r="B19" t="s">
        <v>29</v>
      </c>
      <c r="C19" t="s">
        <v>31</v>
      </c>
      <c r="E19">
        <f>IF(ISNUMBER(SEARCH("Less than 1 year",Table2[[#This Row],[Duration]])),0.5,IF(ISNUMBER(SEARCH("1-3 years",Table2[[#This Row],[Duration]])),2,IF(ISNUMBER(SEARCH("3-5 years",Table2[[#This Row],[Duration]])),4,IF(ISNUMBER(SEARCH("More than 5 years",Table2[[#This Row],[Duration]])),6,""))))</f>
        <v>2</v>
      </c>
      <c r="I19" s="3">
        <v>0.2</v>
      </c>
      <c r="J19" s="3">
        <v>0.3</v>
      </c>
      <c r="K19" s="3">
        <f t="shared" si="0"/>
        <v>0.25</v>
      </c>
    </row>
    <row r="20" spans="1:11" x14ac:dyDescent="0.3">
      <c r="A20">
        <v>25</v>
      </c>
      <c r="B20" t="s">
        <v>29</v>
      </c>
      <c r="C20" t="s">
        <v>31</v>
      </c>
      <c r="E20">
        <f>IF(ISNUMBER(SEARCH("Less than 1 year",Table2[[#This Row],[Duration]])),0.5,IF(ISNUMBER(SEARCH("1-3 years",Table2[[#This Row],[Duration]])),2,IF(ISNUMBER(SEARCH("3-5 years",Table2[[#This Row],[Duration]])),4,IF(ISNUMBER(SEARCH("More than 5 years",Table2[[#This Row],[Duration]])),6,""))))</f>
        <v>2</v>
      </c>
      <c r="I20" s="3">
        <v>0.2</v>
      </c>
      <c r="J20" s="3">
        <v>0.3</v>
      </c>
      <c r="K20" s="3">
        <f t="shared" si="0"/>
        <v>0.25</v>
      </c>
    </row>
    <row r="21" spans="1:11" x14ac:dyDescent="0.3">
      <c r="A21">
        <v>27</v>
      </c>
      <c r="B21" t="s">
        <v>29</v>
      </c>
      <c r="C21" t="s">
        <v>31</v>
      </c>
      <c r="E21">
        <f>IF(ISNUMBER(SEARCH("Less than 1 year",Table2[[#This Row],[Duration]])),0.5,IF(ISNUMBER(SEARCH("1-3 years",Table2[[#This Row],[Duration]])),2,IF(ISNUMBER(SEARCH("3-5 years",Table2[[#This Row],[Duration]])),4,IF(ISNUMBER(SEARCH("More than 5 years",Table2[[#This Row],[Duration]])),6,""))))</f>
        <v>2</v>
      </c>
      <c r="I21" s="3">
        <v>0.2</v>
      </c>
      <c r="J21" s="3">
        <v>0.3</v>
      </c>
      <c r="K21" s="3">
        <f t="shared" si="0"/>
        <v>0.25</v>
      </c>
    </row>
    <row r="22" spans="1:11" x14ac:dyDescent="0.3">
      <c r="A22">
        <v>28</v>
      </c>
      <c r="B22" t="s">
        <v>29</v>
      </c>
      <c r="C22" t="s">
        <v>31</v>
      </c>
      <c r="E22">
        <f>IF(ISNUMBER(SEARCH("Less than 1 year",Table2[[#This Row],[Duration]])),0.5,IF(ISNUMBER(SEARCH("1-3 years",Table2[[#This Row],[Duration]])),2,IF(ISNUMBER(SEARCH("3-5 years",Table2[[#This Row],[Duration]])),4,IF(ISNUMBER(SEARCH("More than 5 years",Table2[[#This Row],[Duration]])),6,""))))</f>
        <v>2</v>
      </c>
      <c r="I22" s="3">
        <v>0.2</v>
      </c>
      <c r="J22" s="3">
        <v>0.3</v>
      </c>
      <c r="K22" s="3">
        <f t="shared" si="0"/>
        <v>0.25</v>
      </c>
    </row>
    <row r="23" spans="1:11" x14ac:dyDescent="0.3">
      <c r="A23">
        <v>27</v>
      </c>
      <c r="B23" t="s">
        <v>29</v>
      </c>
      <c r="C23" t="s">
        <v>31</v>
      </c>
      <c r="E23">
        <f>IF(ISNUMBER(SEARCH("Less than 1 year",Table2[[#This Row],[Duration]])),0.5,IF(ISNUMBER(SEARCH("1-3 years",Table2[[#This Row],[Duration]])),2,IF(ISNUMBER(SEARCH("3-5 years",Table2[[#This Row],[Duration]])),4,IF(ISNUMBER(SEARCH("More than 5 years",Table2[[#This Row],[Duration]])),6,""))))</f>
        <v>2</v>
      </c>
      <c r="I23" s="3">
        <v>0.2</v>
      </c>
      <c r="J23" s="3">
        <v>0.3</v>
      </c>
      <c r="K23" s="3">
        <f t="shared" si="0"/>
        <v>0.25</v>
      </c>
    </row>
    <row r="24" spans="1:11" x14ac:dyDescent="0.3">
      <c r="A24">
        <v>29</v>
      </c>
      <c r="B24" t="s">
        <v>29</v>
      </c>
      <c r="C24" t="s">
        <v>31</v>
      </c>
      <c r="E24">
        <f>IF(ISNUMBER(SEARCH("Less than 1 year",Table2[[#This Row],[Duration]])),0.5,IF(ISNUMBER(SEARCH("1-3 years",Table2[[#This Row],[Duration]])),2,IF(ISNUMBER(SEARCH("3-5 years",Table2[[#This Row],[Duration]])),4,IF(ISNUMBER(SEARCH("More than 5 years",Table2[[#This Row],[Duration]])),6,""))))</f>
        <v>2</v>
      </c>
      <c r="I24" s="3">
        <v>0.2</v>
      </c>
      <c r="J24" s="3">
        <v>0.3</v>
      </c>
      <c r="K24" s="3">
        <f t="shared" si="0"/>
        <v>0.25</v>
      </c>
    </row>
    <row r="25" spans="1:11" x14ac:dyDescent="0.3">
      <c r="A25">
        <v>26</v>
      </c>
      <c r="B25" t="s">
        <v>47</v>
      </c>
      <c r="C25" t="s">
        <v>31</v>
      </c>
      <c r="E25">
        <f>IF(ISNUMBER(SEARCH("Less than 1 year",Table2[[#This Row],[Duration]])),0.5,IF(ISNUMBER(SEARCH("1-3 years",Table2[[#This Row],[Duration]])),2,IF(ISNUMBER(SEARCH("3-5 years",Table2[[#This Row],[Duration]])),4,IF(ISNUMBER(SEARCH("More than 5 years",Table2[[#This Row],[Duration]])),6,""))))</f>
        <v>4</v>
      </c>
      <c r="I25" s="3">
        <v>0.2</v>
      </c>
      <c r="J25" s="3">
        <v>0.3</v>
      </c>
      <c r="K25" s="3">
        <f t="shared" si="0"/>
        <v>0.25</v>
      </c>
    </row>
    <row r="26" spans="1:11" x14ac:dyDescent="0.3">
      <c r="A26">
        <v>29</v>
      </c>
      <c r="B26" t="s">
        <v>47</v>
      </c>
      <c r="C26" t="s">
        <v>31</v>
      </c>
      <c r="E26">
        <f>IF(ISNUMBER(SEARCH("Less than 1 year",Table2[[#This Row],[Duration]])),0.5,IF(ISNUMBER(SEARCH("1-3 years",Table2[[#This Row],[Duration]])),2,IF(ISNUMBER(SEARCH("3-5 years",Table2[[#This Row],[Duration]])),4,IF(ISNUMBER(SEARCH("More than 5 years",Table2[[#This Row],[Duration]])),6,""))))</f>
        <v>4</v>
      </c>
      <c r="I26" s="3">
        <v>0.2</v>
      </c>
      <c r="J26" s="3">
        <v>0.3</v>
      </c>
      <c r="K26" s="3">
        <f t="shared" si="0"/>
        <v>0.25</v>
      </c>
    </row>
    <row r="27" spans="1:11" x14ac:dyDescent="0.3">
      <c r="A27">
        <v>24</v>
      </c>
      <c r="B27" t="s">
        <v>47</v>
      </c>
      <c r="C27" t="s">
        <v>31</v>
      </c>
      <c r="E27">
        <f>IF(ISNUMBER(SEARCH("Less than 1 year",Table2[[#This Row],[Duration]])),0.5,IF(ISNUMBER(SEARCH("1-3 years",Table2[[#This Row],[Duration]])),2,IF(ISNUMBER(SEARCH("3-5 years",Table2[[#This Row],[Duration]])),4,IF(ISNUMBER(SEARCH("More than 5 years",Table2[[#This Row],[Duration]])),6,""))))</f>
        <v>4</v>
      </c>
      <c r="I27" s="3">
        <v>0.2</v>
      </c>
      <c r="J27" s="3">
        <v>0.3</v>
      </c>
      <c r="K27" s="3">
        <f t="shared" si="0"/>
        <v>0.25</v>
      </c>
    </row>
    <row r="28" spans="1:11" x14ac:dyDescent="0.3">
      <c r="A28">
        <v>27</v>
      </c>
      <c r="B28" t="s">
        <v>47</v>
      </c>
      <c r="C28" t="s">
        <v>31</v>
      </c>
      <c r="E28">
        <f>IF(ISNUMBER(SEARCH("Less than 1 year",Table2[[#This Row],[Duration]])),0.5,IF(ISNUMBER(SEARCH("1-3 years",Table2[[#This Row],[Duration]])),2,IF(ISNUMBER(SEARCH("3-5 years",Table2[[#This Row],[Duration]])),4,IF(ISNUMBER(SEARCH("More than 5 years",Table2[[#This Row],[Duration]])),6,""))))</f>
        <v>4</v>
      </c>
      <c r="I28" s="3">
        <v>0.2</v>
      </c>
      <c r="J28" s="3">
        <v>0.3</v>
      </c>
      <c r="K28" s="3">
        <f t="shared" si="0"/>
        <v>0.25</v>
      </c>
    </row>
    <row r="29" spans="1:11" x14ac:dyDescent="0.3">
      <c r="A29">
        <v>25</v>
      </c>
      <c r="B29" t="s">
        <v>47</v>
      </c>
      <c r="C29" t="s">
        <v>31</v>
      </c>
      <c r="E29">
        <f>IF(ISNUMBER(SEARCH("Less than 1 year",Table2[[#This Row],[Duration]])),0.5,IF(ISNUMBER(SEARCH("1-3 years",Table2[[#This Row],[Duration]])),2,IF(ISNUMBER(SEARCH("3-5 years",Table2[[#This Row],[Duration]])),4,IF(ISNUMBER(SEARCH("More than 5 years",Table2[[#This Row],[Duration]])),6,""))))</f>
        <v>4</v>
      </c>
      <c r="I29" s="3">
        <v>0.2</v>
      </c>
      <c r="J29" s="3">
        <v>0.3</v>
      </c>
      <c r="K29" s="3">
        <f t="shared" si="0"/>
        <v>0.25</v>
      </c>
    </row>
    <row r="30" spans="1:11" x14ac:dyDescent="0.3">
      <c r="A30">
        <v>26</v>
      </c>
      <c r="B30" t="s">
        <v>47</v>
      </c>
      <c r="C30" t="s">
        <v>61</v>
      </c>
      <c r="E30">
        <f>IF(ISNUMBER(SEARCH("Less than 1 year",Table2[[#This Row],[Duration]])),0.5,IF(ISNUMBER(SEARCH("1-3 years",Table2[[#This Row],[Duration]])),2,IF(ISNUMBER(SEARCH("3-5 years",Table2[[#This Row],[Duration]])),4,IF(ISNUMBER(SEARCH("More than 5 years",Table2[[#This Row],[Duration]])),6,""))))</f>
        <v>4</v>
      </c>
      <c r="I30" s="3">
        <v>0.3</v>
      </c>
      <c r="J30" s="3">
        <v>0.4</v>
      </c>
      <c r="K30" s="3">
        <f t="shared" si="0"/>
        <v>0.35</v>
      </c>
    </row>
    <row r="31" spans="1:11" x14ac:dyDescent="0.3">
      <c r="A31">
        <v>32</v>
      </c>
      <c r="B31" t="s">
        <v>47</v>
      </c>
      <c r="C31" t="s">
        <v>31</v>
      </c>
      <c r="E31">
        <f>IF(ISNUMBER(SEARCH("Less than 1 year",Table2[[#This Row],[Duration]])),0.5,IF(ISNUMBER(SEARCH("1-3 years",Table2[[#This Row],[Duration]])),2,IF(ISNUMBER(SEARCH("3-5 years",Table2[[#This Row],[Duration]])),4,IF(ISNUMBER(SEARCH("More than 5 years",Table2[[#This Row],[Duration]])),6,""))))</f>
        <v>4</v>
      </c>
      <c r="I31" s="3">
        <v>0.2</v>
      </c>
      <c r="J31" s="3">
        <v>0.3</v>
      </c>
      <c r="K31" s="3">
        <f t="shared" si="0"/>
        <v>0.25</v>
      </c>
    </row>
    <row r="32" spans="1:11" x14ac:dyDescent="0.3">
      <c r="A32">
        <v>26</v>
      </c>
      <c r="B32" t="s">
        <v>47</v>
      </c>
      <c r="C32" t="s">
        <v>31</v>
      </c>
      <c r="E32">
        <f>IF(ISNUMBER(SEARCH("Less than 1 year",Table2[[#This Row],[Duration]])),0.5,IF(ISNUMBER(SEARCH("1-3 years",Table2[[#This Row],[Duration]])),2,IF(ISNUMBER(SEARCH("3-5 years",Table2[[#This Row],[Duration]])),4,IF(ISNUMBER(SEARCH("More than 5 years",Table2[[#This Row],[Duration]])),6,""))))</f>
        <v>4</v>
      </c>
      <c r="I32" s="3">
        <v>0.2</v>
      </c>
      <c r="J32" s="3">
        <v>0.3</v>
      </c>
      <c r="K32" s="3">
        <f t="shared" si="0"/>
        <v>0.25</v>
      </c>
    </row>
    <row r="33" spans="1:11" x14ac:dyDescent="0.3">
      <c r="A33">
        <v>31</v>
      </c>
      <c r="B33" t="s">
        <v>29</v>
      </c>
      <c r="C33" t="s">
        <v>31</v>
      </c>
      <c r="E33">
        <f>IF(ISNUMBER(SEARCH("Less than 1 year",Table2[[#This Row],[Duration]])),0.5,IF(ISNUMBER(SEARCH("1-3 years",Table2[[#This Row],[Duration]])),2,IF(ISNUMBER(SEARCH("3-5 years",Table2[[#This Row],[Duration]])),4,IF(ISNUMBER(SEARCH("More than 5 years",Table2[[#This Row],[Duration]])),6,""))))</f>
        <v>2</v>
      </c>
      <c r="I33" s="3">
        <v>0.2</v>
      </c>
      <c r="J33" s="3">
        <v>0.3</v>
      </c>
      <c r="K33" s="3">
        <f t="shared" si="0"/>
        <v>0.25</v>
      </c>
    </row>
    <row r="34" spans="1:11" x14ac:dyDescent="0.3">
      <c r="A34">
        <v>29</v>
      </c>
      <c r="B34" t="s">
        <v>29</v>
      </c>
      <c r="C34" t="s">
        <v>31</v>
      </c>
      <c r="E34">
        <f>IF(ISNUMBER(SEARCH("Less than 1 year",Table2[[#This Row],[Duration]])),0.5,IF(ISNUMBER(SEARCH("1-3 years",Table2[[#This Row],[Duration]])),2,IF(ISNUMBER(SEARCH("3-5 years",Table2[[#This Row],[Duration]])),4,IF(ISNUMBER(SEARCH("More than 5 years",Table2[[#This Row],[Duration]])),6,""))))</f>
        <v>2</v>
      </c>
      <c r="I34" s="3">
        <v>0.2</v>
      </c>
      <c r="J34" s="3">
        <v>0.3</v>
      </c>
      <c r="K34" s="3">
        <f t="shared" si="0"/>
        <v>0.25</v>
      </c>
    </row>
    <row r="35" spans="1:11" x14ac:dyDescent="0.3">
      <c r="A35">
        <v>34</v>
      </c>
      <c r="B35" t="s">
        <v>47</v>
      </c>
      <c r="C35" t="s">
        <v>55</v>
      </c>
      <c r="E35">
        <f>IF(ISNUMBER(SEARCH("Less than 1 year",Table2[[#This Row],[Duration]])),0.5,IF(ISNUMBER(SEARCH("1-3 years",Table2[[#This Row],[Duration]])),2,IF(ISNUMBER(SEARCH("3-5 years",Table2[[#This Row],[Duration]])),4,IF(ISNUMBER(SEARCH("More than 5 years",Table2[[#This Row],[Duration]])),6,""))))</f>
        <v>4</v>
      </c>
      <c r="I35" s="3">
        <v>0.1</v>
      </c>
      <c r="J35" s="3">
        <v>0.2</v>
      </c>
      <c r="K35" s="3">
        <f t="shared" si="0"/>
        <v>0.15000000000000002</v>
      </c>
    </row>
    <row r="36" spans="1:11" x14ac:dyDescent="0.3">
      <c r="A36">
        <v>27</v>
      </c>
      <c r="B36" t="s">
        <v>29</v>
      </c>
      <c r="C36" t="s">
        <v>55</v>
      </c>
      <c r="E36">
        <f>IF(ISNUMBER(SEARCH("Less than 1 year",Table2[[#This Row],[Duration]])),0.5,IF(ISNUMBER(SEARCH("1-3 years",Table2[[#This Row],[Duration]])),2,IF(ISNUMBER(SEARCH("3-5 years",Table2[[#This Row],[Duration]])),4,IF(ISNUMBER(SEARCH("More than 5 years",Table2[[#This Row],[Duration]])),6,""))))</f>
        <v>2</v>
      </c>
      <c r="I36" s="3">
        <v>0.1</v>
      </c>
      <c r="J36" s="3">
        <v>0.2</v>
      </c>
      <c r="K36" s="3">
        <f t="shared" si="0"/>
        <v>0.15000000000000002</v>
      </c>
    </row>
    <row r="37" spans="1:11" x14ac:dyDescent="0.3">
      <c r="A37">
        <v>31</v>
      </c>
      <c r="B37" t="s">
        <v>47</v>
      </c>
      <c r="C37" t="s">
        <v>31</v>
      </c>
      <c r="E37">
        <f>IF(ISNUMBER(SEARCH("Less than 1 year",Table2[[#This Row],[Duration]])),0.5,IF(ISNUMBER(SEARCH("1-3 years",Table2[[#This Row],[Duration]])),2,IF(ISNUMBER(SEARCH("3-5 years",Table2[[#This Row],[Duration]])),4,IF(ISNUMBER(SEARCH("More than 5 years",Table2[[#This Row],[Duration]])),6,""))))</f>
        <v>4</v>
      </c>
      <c r="I37" s="3">
        <v>0.2</v>
      </c>
      <c r="J37" s="3">
        <v>0.3</v>
      </c>
      <c r="K37" s="3">
        <f t="shared" si="0"/>
        <v>0.25</v>
      </c>
    </row>
    <row r="38" spans="1:11" x14ac:dyDescent="0.3">
      <c r="A38">
        <v>27</v>
      </c>
      <c r="B38" t="s">
        <v>47</v>
      </c>
      <c r="C38" t="s">
        <v>61</v>
      </c>
      <c r="E38">
        <f>IF(ISNUMBER(SEARCH("Less than 1 year",Table2[[#This Row],[Duration]])),0.5,IF(ISNUMBER(SEARCH("1-3 years",Table2[[#This Row],[Duration]])),2,IF(ISNUMBER(SEARCH("3-5 years",Table2[[#This Row],[Duration]])),4,IF(ISNUMBER(SEARCH("More than 5 years",Table2[[#This Row],[Duration]])),6,""))))</f>
        <v>4</v>
      </c>
      <c r="I38" s="3">
        <v>0.3</v>
      </c>
      <c r="J38" s="3">
        <v>0.4</v>
      </c>
      <c r="K38" s="3">
        <f t="shared" si="0"/>
        <v>0.35</v>
      </c>
    </row>
    <row r="39" spans="1:11" x14ac:dyDescent="0.3">
      <c r="A39">
        <v>26</v>
      </c>
      <c r="B39" t="s">
        <v>29</v>
      </c>
      <c r="C39" t="s">
        <v>31</v>
      </c>
      <c r="E39">
        <f>IF(ISNUMBER(SEARCH("Less than 1 year",Table2[[#This Row],[Duration]])),0.5,IF(ISNUMBER(SEARCH("1-3 years",Table2[[#This Row],[Duration]])),2,IF(ISNUMBER(SEARCH("3-5 years",Table2[[#This Row],[Duration]])),4,IF(ISNUMBER(SEARCH("More than 5 years",Table2[[#This Row],[Duration]])),6,""))))</f>
        <v>2</v>
      </c>
      <c r="I39" s="3">
        <v>0.2</v>
      </c>
      <c r="J39" s="3">
        <v>0.3</v>
      </c>
      <c r="K39" s="3">
        <f t="shared" si="0"/>
        <v>0.25</v>
      </c>
    </row>
    <row r="40" spans="1:11" x14ac:dyDescent="0.3">
      <c r="A40">
        <v>27</v>
      </c>
      <c r="B40" t="s">
        <v>29</v>
      </c>
      <c r="C40" t="s">
        <v>31</v>
      </c>
      <c r="E40">
        <f>IF(ISNUMBER(SEARCH("Less than 1 year",Table2[[#This Row],[Duration]])),0.5,IF(ISNUMBER(SEARCH("1-3 years",Table2[[#This Row],[Duration]])),2,IF(ISNUMBER(SEARCH("3-5 years",Table2[[#This Row],[Duration]])),4,IF(ISNUMBER(SEARCH("More than 5 years",Table2[[#This Row],[Duration]])),6,""))))</f>
        <v>2</v>
      </c>
      <c r="I40" s="3">
        <v>0.2</v>
      </c>
      <c r="J40" s="3">
        <v>0.3</v>
      </c>
      <c r="K40" s="3">
        <f t="shared" si="0"/>
        <v>0.25</v>
      </c>
    </row>
    <row r="41" spans="1:11" x14ac:dyDescent="0.3">
      <c r="A41">
        <v>30</v>
      </c>
      <c r="B41" t="s">
        <v>47</v>
      </c>
      <c r="C41" t="s">
        <v>31</v>
      </c>
      <c r="E41">
        <f>IF(ISNUMBER(SEARCH("Less than 1 year",Table2[[#This Row],[Duration]])),0.5,IF(ISNUMBER(SEARCH("1-3 years",Table2[[#This Row],[Duration]])),2,IF(ISNUMBER(SEARCH("3-5 years",Table2[[#This Row],[Duration]])),4,IF(ISNUMBER(SEARCH("More than 5 years",Table2[[#This Row],[Duration]])),6,""))))</f>
        <v>4</v>
      </c>
      <c r="I41" s="3">
        <v>0.2</v>
      </c>
      <c r="J41" s="3">
        <v>0.3</v>
      </c>
      <c r="K41" s="3">
        <f t="shared" si="0"/>
        <v>0.25</v>
      </c>
    </row>
    <row r="42" spans="1:11" x14ac:dyDescent="0.3">
      <c r="A42">
        <v>30</v>
      </c>
      <c r="B42" t="s">
        <v>29</v>
      </c>
      <c r="C42" t="s">
        <v>31</v>
      </c>
      <c r="E42">
        <f>IF(ISNUMBER(SEARCH("Less than 1 year",Table2[[#This Row],[Duration]])),0.5,IF(ISNUMBER(SEARCH("1-3 years",Table2[[#This Row],[Duration]])),2,IF(ISNUMBER(SEARCH("3-5 years",Table2[[#This Row],[Duration]])),4,IF(ISNUMBER(SEARCH("More than 5 years",Table2[[#This Row],[Duration]])),6,""))))</f>
        <v>2</v>
      </c>
      <c r="I42" s="3">
        <v>0.2</v>
      </c>
      <c r="J42" s="3">
        <v>0.3</v>
      </c>
      <c r="K42" s="3">
        <f t="shared" si="0"/>
        <v>0.25</v>
      </c>
    </row>
    <row r="43" spans="1:11" x14ac:dyDescent="0.3">
      <c r="A43">
        <v>25</v>
      </c>
      <c r="B43" t="s">
        <v>47</v>
      </c>
      <c r="C43" t="s">
        <v>61</v>
      </c>
      <c r="E43">
        <f>IF(ISNUMBER(SEARCH("Less than 1 year",Table2[[#This Row],[Duration]])),0.5,IF(ISNUMBER(SEARCH("1-3 years",Table2[[#This Row],[Duration]])),2,IF(ISNUMBER(SEARCH("3-5 years",Table2[[#This Row],[Duration]])),4,IF(ISNUMBER(SEARCH("More than 5 years",Table2[[#This Row],[Duration]])),6,""))))</f>
        <v>4</v>
      </c>
      <c r="I43" s="3">
        <v>0.3</v>
      </c>
      <c r="J43" s="3">
        <v>0.4</v>
      </c>
      <c r="K43" s="3">
        <f t="shared" si="0"/>
        <v>0.35</v>
      </c>
    </row>
    <row r="44" spans="1:11" x14ac:dyDescent="0.3">
      <c r="A44">
        <v>31</v>
      </c>
      <c r="B44" t="s">
        <v>29</v>
      </c>
      <c r="C44" t="s">
        <v>31</v>
      </c>
      <c r="E44">
        <f>IF(ISNUMBER(SEARCH("Less than 1 year",Table2[[#This Row],[Duration]])),0.5,IF(ISNUMBER(SEARCH("1-3 years",Table2[[#This Row],[Duration]])),2,IF(ISNUMBER(SEARCH("3-5 years",Table2[[#This Row],[Duration]])),4,IF(ISNUMBER(SEARCH("More than 5 years",Table2[[#This Row],[Duration]])),6,""))))</f>
        <v>2</v>
      </c>
      <c r="I44" s="3">
        <v>0.2</v>
      </c>
      <c r="J44" s="3">
        <v>0.3</v>
      </c>
      <c r="K44" s="3">
        <f t="shared" si="0"/>
        <v>0.25</v>
      </c>
    </row>
    <row r="45" spans="1:11" x14ac:dyDescent="0.3">
      <c r="A45">
        <v>29</v>
      </c>
      <c r="B45" t="s">
        <v>47</v>
      </c>
      <c r="C45" t="s">
        <v>31</v>
      </c>
      <c r="E45">
        <f>IF(ISNUMBER(SEARCH("Less than 1 year",Table2[[#This Row],[Duration]])),0.5,IF(ISNUMBER(SEARCH("1-3 years",Table2[[#This Row],[Duration]])),2,IF(ISNUMBER(SEARCH("3-5 years",Table2[[#This Row],[Duration]])),4,IF(ISNUMBER(SEARCH("More than 5 years",Table2[[#This Row],[Duration]])),6,""))))</f>
        <v>4</v>
      </c>
      <c r="I45" s="3">
        <v>0.2</v>
      </c>
      <c r="J45" s="3">
        <v>0.3</v>
      </c>
      <c r="K45" s="3">
        <f t="shared" si="0"/>
        <v>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Data_set 2</vt:lpstr>
      <vt:lpstr>Task1</vt:lpstr>
      <vt:lpstr>Task2a</vt:lpstr>
      <vt:lpstr>Task2b</vt:lpstr>
      <vt:lpstr>Task3a</vt:lpstr>
      <vt:lpstr>Task3b</vt:lpstr>
      <vt:lpstr>Task4a</vt:lpstr>
      <vt:lpstr>Task4b</vt:lpstr>
      <vt:lpstr>Task5a</vt:lpstr>
      <vt:lpstr>Task5b</vt:lpstr>
      <vt:lpstr>KPI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KRISHNA GIRI</cp:lastModifiedBy>
  <dcterms:created xsi:type="dcterms:W3CDTF">2025-01-01T06:42:21Z</dcterms:created>
  <dcterms:modified xsi:type="dcterms:W3CDTF">2025-01-20T17:33:08Z</dcterms:modified>
</cp:coreProperties>
</file>