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Google Drive\Ambato\estadistica mecanica\"/>
    </mc:Choice>
  </mc:AlternateContent>
  <bookViews>
    <workbookView xWindow="240" yWindow="135" windowWidth="11490" windowHeight="6075" tabRatio="829" activeTab="9" xr2:uid="{00000000-000D-0000-FFFF-FFFF00000000}"/>
  </bookViews>
  <sheets>
    <sheet name="PREGUNTA 1" sheetId="15" r:id="rId1"/>
    <sheet name="PREGUNTA 2 " sheetId="8" r:id="rId2"/>
    <sheet name="PREGUNTA 3" sheetId="17" r:id="rId3"/>
    <sheet name="PREGUNTA 4" sheetId="18" r:id="rId4"/>
    <sheet name="PREGUNTA 5" sheetId="20" r:id="rId5"/>
    <sheet name="PREGUNTA 6" sheetId="21" r:id="rId6"/>
    <sheet name="PREGUNTA 7" sheetId="22" r:id="rId7"/>
    <sheet name="PREGUNTA 8" sheetId="23" r:id="rId8"/>
    <sheet name="PREGUNTA 9" sheetId="24" r:id="rId9"/>
    <sheet name="PREGUNTA 10" sheetId="25" r:id="rId10"/>
    <sheet name="datos " sheetId="9" state="hidden" r:id="rId11"/>
    <sheet name="LISTA DE PROFESORES" sheetId="10" state="hidden" r:id="rId12"/>
    <sheet name="AREAS" sheetId="11" state="hidden" r:id="rId13"/>
    <sheet name="TEMAS" sheetId="14" state="hidden" r:id="rId14"/>
  </sheets>
  <definedNames>
    <definedName name="_xlnm._FilterDatabase" localSheetId="10" hidden="1">'datos '!$A$1:$F$1</definedName>
    <definedName name="_xlnm._FilterDatabase" localSheetId="11" hidden="1">'LISTA DE PROFESORES'!$A$1:$D$38</definedName>
    <definedName name="Climatización_Industrial" localSheetId="11">'PREGUNTA 2 '!$C$2</definedName>
    <definedName name="DOCENTES" localSheetId="11">'LISTA DE PROFESORES'!$D$3:$D$39</definedName>
    <definedName name="TEMAS" localSheetId="0">'PREGUNTA 1'!$E$19:$E$29</definedName>
    <definedName name="TEMAS" localSheetId="9">'PREGUNTA 10'!$E$19:$E$29</definedName>
    <definedName name="TEMAS" localSheetId="1">'PREGUNTA 2 '!$E$19:$E$29</definedName>
    <definedName name="TEMAS" localSheetId="2">'PREGUNTA 3'!$E$19:$E$29</definedName>
    <definedName name="TEMAS" localSheetId="3">'PREGUNTA 4'!$E$19:$E$29</definedName>
    <definedName name="TEMAS" localSheetId="4">'PREGUNTA 5'!$E$19:$E$29</definedName>
    <definedName name="TEMAS" localSheetId="5">'PREGUNTA 6'!$E$19:$E$29</definedName>
    <definedName name="TEMAS" localSheetId="6">'PREGUNTA 7'!$E$19:$E$29</definedName>
    <definedName name="TEMAS" localSheetId="7">'PREGUNTA 8'!$E$19:$E$29</definedName>
    <definedName name="TEMAS" localSheetId="8">'PREGUNTA 9'!$E$19:$E$29</definedName>
  </definedNames>
  <calcPr calcId="171027" iterate="1" iterateCount="1"/>
</workbook>
</file>

<file path=xl/calcChain.xml><?xml version="1.0" encoding="utf-8"?>
<calcChain xmlns="http://schemas.openxmlformats.org/spreadsheetml/2006/main">
  <c r="C17" i="25" l="1"/>
  <c r="D13" i="25"/>
  <c r="D12" i="25"/>
  <c r="D11" i="25"/>
  <c r="D10" i="25"/>
  <c r="C9" i="25"/>
  <c r="C6" i="25"/>
  <c r="C4" i="25"/>
  <c r="C17" i="24"/>
  <c r="D13" i="24"/>
  <c r="D12" i="24"/>
  <c r="D11" i="24"/>
  <c r="D10" i="24"/>
  <c r="C9" i="24"/>
  <c r="C6" i="24"/>
  <c r="C4" i="24"/>
  <c r="C17" i="23" l="1"/>
  <c r="D13" i="23"/>
  <c r="D12" i="23"/>
  <c r="D11" i="23"/>
  <c r="D10" i="23"/>
  <c r="C9" i="23"/>
  <c r="C6" i="23"/>
  <c r="C4" i="23"/>
  <c r="C17" i="22"/>
  <c r="D13" i="22"/>
  <c r="D12" i="22"/>
  <c r="D11" i="22"/>
  <c r="D10" i="22"/>
  <c r="C9" i="22"/>
  <c r="C6" i="22"/>
  <c r="C4" i="22"/>
  <c r="C17" i="21" l="1"/>
  <c r="D13" i="21"/>
  <c r="D12" i="21"/>
  <c r="D11" i="21"/>
  <c r="D10" i="21"/>
  <c r="C9" i="21"/>
  <c r="C6" i="21"/>
  <c r="C4" i="21"/>
  <c r="C17" i="20"/>
  <c r="D13" i="20"/>
  <c r="D12" i="20"/>
  <c r="D11" i="20"/>
  <c r="D10" i="20"/>
  <c r="C9" i="20"/>
  <c r="C6" i="20"/>
  <c r="C4" i="20"/>
  <c r="C17" i="18" l="1"/>
  <c r="D13" i="18"/>
  <c r="D12" i="18"/>
  <c r="D11" i="18"/>
  <c r="D10" i="18"/>
  <c r="C9" i="18"/>
  <c r="C6" i="18"/>
  <c r="C4" i="18"/>
  <c r="C17" i="17"/>
  <c r="D13" i="17"/>
  <c r="D12" i="17"/>
  <c r="D11" i="17"/>
  <c r="D10" i="17"/>
  <c r="C9" i="17"/>
  <c r="C6" i="17"/>
  <c r="C4" i="17"/>
  <c r="C17" i="15" l="1"/>
  <c r="D13" i="15"/>
  <c r="D12" i="15"/>
  <c r="D11" i="15"/>
  <c r="D10" i="15"/>
  <c r="C9" i="15"/>
  <c r="C6" i="15"/>
  <c r="C4" i="15"/>
  <c r="D4" i="10" l="1"/>
  <c r="D25" i="10"/>
  <c r="D32" i="10"/>
  <c r="D9" i="10"/>
  <c r="D34" i="10"/>
  <c r="D13" i="10" l="1"/>
  <c r="D28" i="10"/>
  <c r="D24" i="10"/>
  <c r="D15" i="10" l="1"/>
  <c r="D31" i="10"/>
  <c r="D36" i="10"/>
  <c r="C17" i="8"/>
  <c r="D10" i="8"/>
  <c r="C9" i="8"/>
  <c r="C4" i="8"/>
  <c r="C6" i="8"/>
  <c r="A56" i="14" s="1"/>
  <c r="D56" i="14" s="1"/>
  <c r="D11" i="8"/>
  <c r="D12" i="8"/>
  <c r="D13" i="8"/>
  <c r="D19" i="10"/>
  <c r="D39" i="10"/>
  <c r="D38" i="10"/>
  <c r="D37" i="10"/>
  <c r="D35" i="10"/>
  <c r="D33" i="10"/>
  <c r="D30" i="10"/>
  <c r="D29" i="10"/>
  <c r="D27" i="10"/>
  <c r="D26" i="10"/>
  <c r="D23" i="10"/>
  <c r="D22" i="10"/>
  <c r="D21" i="10"/>
  <c r="D20" i="10"/>
  <c r="D18" i="10"/>
  <c r="D17" i="10"/>
  <c r="D16" i="10"/>
  <c r="D14" i="10"/>
  <c r="D12" i="10"/>
  <c r="D11" i="10"/>
  <c r="D10" i="10"/>
  <c r="D8" i="10"/>
  <c r="D7" i="10"/>
  <c r="D6" i="10"/>
  <c r="D5" i="10"/>
  <c r="D3" i="10"/>
  <c r="A82" i="14" l="1"/>
  <c r="D82" i="14" s="1"/>
  <c r="A16" i="14"/>
  <c r="D16" i="14" s="1"/>
  <c r="A41" i="14"/>
  <c r="D41" i="14" s="1"/>
  <c r="A60" i="14"/>
  <c r="D60" i="14" s="1"/>
  <c r="A26" i="14"/>
  <c r="D26" i="14" s="1"/>
  <c r="A74" i="14"/>
  <c r="D74" i="14" s="1"/>
  <c r="A30" i="14"/>
  <c r="D30" i="14" s="1"/>
  <c r="A70" i="14"/>
  <c r="D70" i="14" s="1"/>
  <c r="A27" i="14"/>
  <c r="D27" i="14" s="1"/>
  <c r="A15" i="14"/>
  <c r="D15" i="14" s="1"/>
  <c r="A78" i="14"/>
  <c r="D78" i="14" s="1"/>
  <c r="A23" i="14"/>
  <c r="D23" i="14" s="1"/>
  <c r="A32" i="14"/>
  <c r="D32" i="14" s="1"/>
  <c r="A10" i="14"/>
  <c r="D10" i="14" s="1"/>
  <c r="A7" i="14"/>
  <c r="D7" i="14" s="1"/>
  <c r="A59" i="14"/>
  <c r="D59" i="14" s="1"/>
  <c r="A49" i="14"/>
  <c r="D49" i="14" s="1"/>
  <c r="A65" i="14"/>
  <c r="D65" i="14" s="1"/>
  <c r="A67" i="14"/>
  <c r="D67" i="14" s="1"/>
  <c r="A40" i="14"/>
  <c r="D40" i="14" s="1"/>
  <c r="A62" i="14"/>
  <c r="D62" i="14" s="1"/>
  <c r="A81" i="14"/>
  <c r="D81" i="14" s="1"/>
  <c r="A25" i="14"/>
  <c r="D25" i="14" s="1"/>
  <c r="A44" i="14"/>
  <c r="D44" i="14" s="1"/>
  <c r="A61" i="14"/>
  <c r="D61" i="14" s="1"/>
  <c r="A75" i="14"/>
  <c r="D75" i="14" s="1"/>
  <c r="A79" i="14"/>
  <c r="D79" i="14" s="1"/>
  <c r="A14" i="14"/>
  <c r="D14" i="14" s="1"/>
  <c r="A39" i="14"/>
  <c r="D39" i="14" s="1"/>
  <c r="A48" i="14"/>
  <c r="D48" i="14" s="1"/>
  <c r="A42" i="14"/>
  <c r="D42" i="14" s="1"/>
  <c r="A24" i="14"/>
  <c r="D24" i="14" s="1"/>
  <c r="A21" i="14"/>
  <c r="D21" i="14" s="1"/>
  <c r="A77" i="14"/>
  <c r="D77" i="14" s="1"/>
  <c r="A58" i="14"/>
  <c r="D58" i="14" s="1"/>
  <c r="A57" i="14"/>
  <c r="D57" i="14" s="1"/>
  <c r="A73" i="14"/>
  <c r="D73" i="14" s="1"/>
  <c r="A51" i="14"/>
  <c r="D51" i="14" s="1"/>
  <c r="A66" i="14"/>
  <c r="D66" i="14" s="1"/>
  <c r="A76" i="14"/>
  <c r="D76" i="14" s="1"/>
  <c r="A71" i="14"/>
  <c r="D71" i="14" s="1"/>
  <c r="A85" i="14"/>
  <c r="D85" i="14" s="1"/>
  <c r="A19" i="14"/>
  <c r="D19" i="14" s="1"/>
  <c r="A13" i="14"/>
  <c r="D13" i="14" s="1"/>
  <c r="A22" i="14"/>
  <c r="D22" i="14" s="1"/>
  <c r="A47" i="14"/>
  <c r="D47" i="14" s="1"/>
  <c r="A18" i="14"/>
  <c r="D18" i="14" s="1"/>
  <c r="A64" i="14"/>
  <c r="D64" i="14" s="1"/>
  <c r="A53" i="14"/>
  <c r="D53" i="14" s="1"/>
  <c r="A34" i="14"/>
  <c r="D34" i="14" s="1"/>
  <c r="A35" i="14"/>
  <c r="D35" i="14" s="1"/>
  <c r="A20" i="14"/>
  <c r="D20" i="14" s="1"/>
  <c r="A69" i="14"/>
  <c r="D69" i="14" s="1"/>
  <c r="A4" i="14"/>
  <c r="D4" i="14" s="1"/>
  <c r="A80" i="14"/>
  <c r="D80" i="14" s="1"/>
  <c r="A6" i="14"/>
  <c r="D6" i="14" s="1"/>
  <c r="A31" i="14"/>
  <c r="D31" i="14" s="1"/>
  <c r="A11" i="14"/>
  <c r="D11" i="14" s="1"/>
  <c r="A46" i="14"/>
  <c r="D46" i="14" s="1"/>
  <c r="A5" i="14"/>
  <c r="D5" i="14" s="1"/>
  <c r="A43" i="14"/>
  <c r="D43" i="14" s="1"/>
  <c r="A55" i="14"/>
  <c r="D55" i="14" s="1"/>
  <c r="A9" i="14"/>
  <c r="D9" i="14" s="1"/>
  <c r="A28" i="14"/>
  <c r="D28" i="14" s="1"/>
  <c r="A45" i="14"/>
  <c r="D45" i="14" s="1"/>
  <c r="A54" i="14"/>
  <c r="D54" i="14" s="1"/>
  <c r="A84" i="14"/>
  <c r="D84" i="14" s="1"/>
  <c r="A17" i="14"/>
  <c r="D17" i="14" s="1"/>
  <c r="A36" i="14"/>
  <c r="D36" i="14" s="1"/>
  <c r="A72" i="14"/>
  <c r="D72" i="14" s="1"/>
  <c r="A8" i="14"/>
  <c r="D8" i="14" s="1"/>
  <c r="A33" i="14"/>
  <c r="D33" i="14" s="1"/>
  <c r="A52" i="14"/>
  <c r="D52" i="14" s="1"/>
  <c r="A63" i="14"/>
  <c r="D63" i="14" s="1"/>
  <c r="A12" i="14"/>
  <c r="D12" i="14" s="1"/>
  <c r="A29" i="14"/>
  <c r="D29" i="14" s="1"/>
  <c r="A38" i="14"/>
  <c r="D38" i="14" s="1"/>
  <c r="A68" i="14"/>
  <c r="D68" i="14" s="1"/>
  <c r="A50" i="14"/>
  <c r="D50" i="14" s="1"/>
  <c r="A83" i="14"/>
  <c r="D83" i="14" s="1"/>
  <c r="A37" i="14"/>
  <c r="D37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1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0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2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3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4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5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6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00000000-0006-0000-0700-000001000000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5302181C-DF2A-402F-A706-B75FCB4C559C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96FDBAA1-CC40-4A1B-9466-3B97B03A4032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</author>
  </authors>
  <commentList>
    <comment ref="E2" authorId="0" shapeId="0" xr:uid="{D474AB66-C115-43D5-9F47-B8742DEB8001}">
      <text>
        <r>
          <rPr>
            <sz val="11"/>
            <color indexed="12"/>
            <rFont val="Cambria"/>
            <family val="1"/>
          </rPr>
          <t>Para para insertar una figura, de clic derecho sobre "</t>
        </r>
        <r>
          <rPr>
            <i/>
            <u/>
            <sz val="11"/>
            <color indexed="12"/>
            <rFont val="Cambria"/>
            <family val="1"/>
          </rPr>
          <t>Campo para la imagen"</t>
        </r>
        <r>
          <rPr>
            <sz val="11"/>
            <color indexed="12"/>
            <rFont val="Cambria"/>
            <family val="1"/>
          </rPr>
          <t xml:space="preserve"> y elija Cambiar imagen. La imagen que desea cambiar debe estar en formato JPG</t>
        </r>
        <r>
          <rPr>
            <sz val="9"/>
            <color indexed="12"/>
            <rFont val="Cambria"/>
            <family val="1"/>
          </rPr>
          <t xml:space="preserve"> </t>
        </r>
      </text>
    </comment>
    <comment ref="C15" authorId="0" shapeId="0" xr:uid="{AE5F3960-BE3E-4A06-9F2F-62C888AEF8E2}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Tiempo de resolución:
</t>
        </r>
        <r>
          <rPr>
            <i/>
            <sz val="9"/>
            <color indexed="16"/>
            <rFont val="Tahoma"/>
            <family val="2"/>
          </rPr>
          <t>1.5 minutos:   BAJO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12"/>
            <rFont val="Tahoma"/>
            <family val="2"/>
          </rPr>
          <t>2.0 minutos:   MEDIO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57"/>
            <rFont val="Tahoma"/>
            <family val="2"/>
          </rPr>
          <t>3.5 minutos:   ALTO</t>
        </r>
      </text>
    </comment>
  </commentList>
</comments>
</file>

<file path=xl/sharedStrings.xml><?xml version="1.0" encoding="utf-8"?>
<sst xmlns="http://schemas.openxmlformats.org/spreadsheetml/2006/main" count="1084" uniqueCount="465">
  <si>
    <t>Opción D</t>
  </si>
  <si>
    <t>Opción C</t>
  </si>
  <si>
    <t>Contexto</t>
  </si>
  <si>
    <t>Operación Cognitiva</t>
  </si>
  <si>
    <t xml:space="preserve">Examen de Fin de Carrera </t>
  </si>
  <si>
    <t>Opción A</t>
  </si>
  <si>
    <t>Opción B</t>
  </si>
  <si>
    <t xml:space="preserve">RESPUESTA 
ASIGNADA </t>
  </si>
  <si>
    <t>Referencia 
Bibliográfica</t>
  </si>
  <si>
    <t>Nivel Cognitivo</t>
  </si>
  <si>
    <t>C</t>
  </si>
  <si>
    <t>A</t>
  </si>
  <si>
    <t>IM01G01</t>
  </si>
  <si>
    <t>Técnicas de Estudio</t>
  </si>
  <si>
    <t>Básicas de Ingeniería</t>
  </si>
  <si>
    <t>IM01G02</t>
  </si>
  <si>
    <t>Empleo de  NTIC`S  I</t>
  </si>
  <si>
    <t xml:space="preserve">Diseño </t>
  </si>
  <si>
    <t>IM01G03</t>
  </si>
  <si>
    <t>Lenguaje  y Comunicación</t>
  </si>
  <si>
    <t>Energía</t>
  </si>
  <si>
    <t>IM01B01</t>
  </si>
  <si>
    <t>Leyes Químicas  I</t>
  </si>
  <si>
    <t>IM01B02</t>
  </si>
  <si>
    <t>Leyes Físicas I</t>
  </si>
  <si>
    <t>Materiales</t>
  </si>
  <si>
    <t>IM01B03</t>
  </si>
  <si>
    <t>Matemáticas I</t>
  </si>
  <si>
    <t>IM01B04</t>
  </si>
  <si>
    <t>Expresión Gráfica  I</t>
  </si>
  <si>
    <t>IM02G04</t>
  </si>
  <si>
    <t>Metodología de Investigación</t>
  </si>
  <si>
    <t>IM02G05</t>
  </si>
  <si>
    <t>Empleo de NTIC`S II</t>
  </si>
  <si>
    <t>IM02B05</t>
  </si>
  <si>
    <t>Leyes Químicas II</t>
  </si>
  <si>
    <t>IM02B06</t>
  </si>
  <si>
    <t>Leyes Físicas  II</t>
  </si>
  <si>
    <t>IM02B07</t>
  </si>
  <si>
    <t>Matemáticas II</t>
  </si>
  <si>
    <t>IM02B08</t>
  </si>
  <si>
    <t>Expresión Gráfica  II</t>
  </si>
  <si>
    <t>IM02D01</t>
  </si>
  <si>
    <t>Taller Mecánico Industrial I</t>
  </si>
  <si>
    <t>IM03B09</t>
  </si>
  <si>
    <t>Lenguaje de Programación</t>
  </si>
  <si>
    <t>IM03B10</t>
  </si>
  <si>
    <t>Leyes Físicas  III</t>
  </si>
  <si>
    <t>IM03B11</t>
  </si>
  <si>
    <t>Matemáticas III</t>
  </si>
  <si>
    <t>IM03D02</t>
  </si>
  <si>
    <t>CAD  Industrial</t>
  </si>
  <si>
    <t>IM03D03</t>
  </si>
  <si>
    <t>Estática</t>
  </si>
  <si>
    <t>IM03D04</t>
  </si>
  <si>
    <t>Taller Mecánico Industrial  II</t>
  </si>
  <si>
    <t>IM03B12</t>
  </si>
  <si>
    <t>Estadística</t>
  </si>
  <si>
    <t>IM04B13</t>
  </si>
  <si>
    <t>Matemáticas I V</t>
  </si>
  <si>
    <t>IM04D05</t>
  </si>
  <si>
    <t>Dinámica</t>
  </si>
  <si>
    <t>IM04D06</t>
  </si>
  <si>
    <t>Sistemas Mecánicos I</t>
  </si>
  <si>
    <t>IM04C01</t>
  </si>
  <si>
    <t>Electrotecnia</t>
  </si>
  <si>
    <t>IM04M01</t>
  </si>
  <si>
    <t>Ingeniería  de  Materiales I</t>
  </si>
  <si>
    <t>IM04B14</t>
  </si>
  <si>
    <t>Métodos Numéricos</t>
  </si>
  <si>
    <t>IM04G06</t>
  </si>
  <si>
    <t>IM05D07</t>
  </si>
  <si>
    <t>Sistemas Mecánicos II</t>
  </si>
  <si>
    <t>IM05D08</t>
  </si>
  <si>
    <t>Mecanismos</t>
  </si>
  <si>
    <t>IM05M02</t>
  </si>
  <si>
    <t>Ingeniería de Materiales II</t>
  </si>
  <si>
    <t>IM05E01</t>
  </si>
  <si>
    <t>Sistemas Hidráulicos I</t>
  </si>
  <si>
    <t>IM05E02</t>
  </si>
  <si>
    <t>Sistemas Térmicos I</t>
  </si>
  <si>
    <t>IM05C02</t>
  </si>
  <si>
    <t>Electrónica Industrial</t>
  </si>
  <si>
    <t>IM05A01</t>
  </si>
  <si>
    <t>Plantas Industriales  I</t>
  </si>
  <si>
    <t>IM06A02</t>
  </si>
  <si>
    <t>Gestión de Calidad</t>
  </si>
  <si>
    <t>IM06D09</t>
  </si>
  <si>
    <t>Diseño de Elementos de Máquinas I</t>
  </si>
  <si>
    <t>IM06M03</t>
  </si>
  <si>
    <t>Procesos de Fabricación I</t>
  </si>
  <si>
    <t>IM06E03</t>
  </si>
  <si>
    <t>Sistemas Hidráulicos II</t>
  </si>
  <si>
    <t>IM06E04</t>
  </si>
  <si>
    <t>Sistemas Térmicos II</t>
  </si>
  <si>
    <t>IM06A03</t>
  </si>
  <si>
    <t>Plantas Industriales  II</t>
  </si>
  <si>
    <t>IM06D10</t>
  </si>
  <si>
    <t>Vibraciones</t>
  </si>
  <si>
    <t>IM06O01</t>
  </si>
  <si>
    <t>MODULO  OPTATIVO  I</t>
  </si>
  <si>
    <t>IM07D11</t>
  </si>
  <si>
    <t>Diseño de Elementos de Máquinas II</t>
  </si>
  <si>
    <t>IM07C03</t>
  </si>
  <si>
    <t>Sistema de Medición y Control Industrial I</t>
  </si>
  <si>
    <t>IM07M04</t>
  </si>
  <si>
    <t>Procesos de Fabricación II</t>
  </si>
  <si>
    <t>IM07E05</t>
  </si>
  <si>
    <t>Sistemas Térmicos III</t>
  </si>
  <si>
    <t>IM07A04</t>
  </si>
  <si>
    <t>Medioambiente y Tecnología</t>
  </si>
  <si>
    <t>IM07G07</t>
  </si>
  <si>
    <t>Gestión de Proyectos Socio Productivos</t>
  </si>
  <si>
    <t>IM07D12</t>
  </si>
  <si>
    <t>Estructuras  Metálicas</t>
  </si>
  <si>
    <t>IM07E06</t>
  </si>
  <si>
    <t>Neumática  y Oleohidráulica</t>
  </si>
  <si>
    <t>IM08D13</t>
  </si>
  <si>
    <t>Diseño por Elemento Finito</t>
  </si>
  <si>
    <t>IM08D14</t>
  </si>
  <si>
    <t>Máquinas de Elevación y Transporte</t>
  </si>
  <si>
    <t>IM08E07</t>
  </si>
  <si>
    <t>Máquinas Térmicas</t>
  </si>
  <si>
    <t>IM08C04</t>
  </si>
  <si>
    <t>Sistemas de Medición y Control Industrial II</t>
  </si>
  <si>
    <t>IM08A05</t>
  </si>
  <si>
    <t>Organización y Administración de Plantas Industriales</t>
  </si>
  <si>
    <t>IM08C05</t>
  </si>
  <si>
    <t>Máquinas Eléctricas</t>
  </si>
  <si>
    <t>IM08D15</t>
  </si>
  <si>
    <t>Mantenimiento Industrial</t>
  </si>
  <si>
    <t>IM08O02</t>
  </si>
  <si>
    <t>MODULO  OPTATIVO   II</t>
  </si>
  <si>
    <t>IM09D15</t>
  </si>
  <si>
    <t>Manufactura CAD / CAM</t>
  </si>
  <si>
    <t>IM09M05</t>
  </si>
  <si>
    <t>Ensayos No Destructivos</t>
  </si>
  <si>
    <t>IM09E08</t>
  </si>
  <si>
    <t>Motores de Combustión Interna</t>
  </si>
  <si>
    <t>IM09E09</t>
  </si>
  <si>
    <t>Climatización Industrial</t>
  </si>
  <si>
    <t>IM09G08</t>
  </si>
  <si>
    <t>Diseño de Proyectos de Investigación</t>
  </si>
  <si>
    <t>IM09E10</t>
  </si>
  <si>
    <t>Pequeñas Centrales Hidroeléctricas</t>
  </si>
  <si>
    <t>IM09D17</t>
  </si>
  <si>
    <t>Sistemas Agroindustriales</t>
  </si>
  <si>
    <t>IM09O03</t>
  </si>
  <si>
    <t>MODULO OPTATIVO    III</t>
  </si>
  <si>
    <t>IM10D18</t>
  </si>
  <si>
    <t>Diseño Tribotécnico</t>
  </si>
  <si>
    <t>IM10E11</t>
  </si>
  <si>
    <t>Recursos Energéticos no Convencionales</t>
  </si>
  <si>
    <t>IM10G09</t>
  </si>
  <si>
    <t>Desarrollo de la Investigación (tesis)</t>
  </si>
  <si>
    <t xml:space="preserve">ITEM </t>
  </si>
  <si>
    <t>CODIGO</t>
  </si>
  <si>
    <t>MATERIA</t>
  </si>
  <si>
    <t>AREA</t>
  </si>
  <si>
    <t xml:space="preserve">APELLIDOS </t>
  </si>
  <si>
    <t>Amores Miranda</t>
  </si>
  <si>
    <t xml:space="preserve">Jorge Raúl </t>
  </si>
  <si>
    <t>Arroba Arroba</t>
  </si>
  <si>
    <t xml:space="preserve">César Hernán </t>
  </si>
  <si>
    <t>Cabrera Anda</t>
  </si>
  <si>
    <t>Santiago Paúl</t>
  </si>
  <si>
    <t>Carrillo Rosero</t>
  </si>
  <si>
    <t xml:space="preserve">Carlos Mauricio </t>
  </si>
  <si>
    <t>Castro Miniguano</t>
  </si>
  <si>
    <t>Christian Byron</t>
  </si>
  <si>
    <t>Correa Jácome</t>
  </si>
  <si>
    <t>Juan Francisco</t>
  </si>
  <si>
    <t>Escobar Luna</t>
  </si>
  <si>
    <t>Luis Eduardo</t>
  </si>
  <si>
    <t>Espín Lagos</t>
  </si>
  <si>
    <t>Segundo Manuel</t>
  </si>
  <si>
    <t>Feijoó</t>
  </si>
  <si>
    <t>Wilma</t>
  </si>
  <si>
    <t>Guamanquispe Toasa</t>
  </si>
  <si>
    <t>Jorge Patricio</t>
  </si>
  <si>
    <t>Hidalgo Velástegui</t>
  </si>
  <si>
    <t>Andrés Sebastián</t>
  </si>
  <si>
    <t>Lascano Moreta</t>
  </si>
  <si>
    <t>Alejandra Marlene</t>
  </si>
  <si>
    <t>López López</t>
  </si>
  <si>
    <t>Germanico Adan</t>
  </si>
  <si>
    <t>López Villacís</t>
  </si>
  <si>
    <t>Gonzalo Eduardo</t>
  </si>
  <si>
    <t>Manzano Gallardo</t>
  </si>
  <si>
    <t>Ibeth Aracely</t>
  </si>
  <si>
    <t>Mayorga Pardo</t>
  </si>
  <si>
    <t>Alex Santiago</t>
  </si>
  <si>
    <t>Núñez Núñez</t>
  </si>
  <si>
    <t>Diego Fernando</t>
  </si>
  <si>
    <t>Paredes Salinas</t>
  </si>
  <si>
    <t>Juan Gilberto</t>
  </si>
  <si>
    <t>Patín Manobanda</t>
  </si>
  <si>
    <t>Gustavo David</t>
  </si>
  <si>
    <t>Paucar Samaniego</t>
  </si>
  <si>
    <t>Pérez Salinas</t>
  </si>
  <si>
    <t>Cristian Fabián</t>
  </si>
  <si>
    <t>Reyes Bedoya</t>
  </si>
  <si>
    <t>Donald Eduardo</t>
  </si>
  <si>
    <t>Vaca Ortega</t>
  </si>
  <si>
    <t xml:space="preserve">Wilson Henry </t>
  </si>
  <si>
    <t>Valle Velasco</t>
  </si>
  <si>
    <t>Pablo Raúl</t>
  </si>
  <si>
    <t>Viera Alulema</t>
  </si>
  <si>
    <t>Edissón Fernando</t>
  </si>
  <si>
    <t xml:space="preserve">NOMBRE </t>
  </si>
  <si>
    <t xml:space="preserve">Amores Miranda Jorge Raúl </t>
  </si>
  <si>
    <t xml:space="preserve">NOMBRE COMPLETO </t>
  </si>
  <si>
    <t>Castro Miniguano Christian Byron</t>
  </si>
  <si>
    <t>Realidad Nacional del Ingeniero
Mecánico</t>
  </si>
  <si>
    <t xml:space="preserve">Tema </t>
  </si>
  <si>
    <t xml:space="preserve">Arroba Arroba César Hernán </t>
  </si>
  <si>
    <t xml:space="preserve">AREA </t>
  </si>
  <si>
    <t>PROFESOR</t>
  </si>
  <si>
    <t>B</t>
  </si>
  <si>
    <t>Genéricas</t>
  </si>
  <si>
    <t>Escobar Luna Luis Eduardo</t>
  </si>
  <si>
    <t>Mayorga Pardo Alex Santiago</t>
  </si>
  <si>
    <t>Cabrera Anda Santiago Paúl</t>
  </si>
  <si>
    <t>Paredes Salinas Juan Gilberto</t>
  </si>
  <si>
    <t>Espín Lagos Segundo Manuel</t>
  </si>
  <si>
    <t xml:space="preserve">Vaca Ortega Wilson Henry </t>
  </si>
  <si>
    <t>Paucar Samaniego Mayra</t>
  </si>
  <si>
    <t xml:space="preserve">Carrillo Rosero Carlos Mauricio </t>
  </si>
  <si>
    <t>Manzano Gallardo Ibeth Aracely</t>
  </si>
  <si>
    <t xml:space="preserve">Liger Manzano </t>
  </si>
  <si>
    <t>Tamara de los Angeles</t>
  </si>
  <si>
    <t>Liger Manzano  Tamara de los Angeles</t>
  </si>
  <si>
    <t>Perez Patricia Rita</t>
  </si>
  <si>
    <t>Lascano Moreta Alejandra Marlene</t>
  </si>
  <si>
    <t>Feijoó Wilma</t>
  </si>
  <si>
    <t>Pérez Salinas Cristian Fabián</t>
  </si>
  <si>
    <t>López Villacís Gonzalo Eduardo</t>
  </si>
  <si>
    <t>Correa Jácome Juan Francisco</t>
  </si>
  <si>
    <t>Núñez Núñez Diego Fernando</t>
  </si>
  <si>
    <t>Guamanquispe Toasa Jorge Patricio</t>
  </si>
  <si>
    <t>Patín Manobanda Gustavo David</t>
  </si>
  <si>
    <t>Hidalgo Velástegui Andrés Sebastián</t>
  </si>
  <si>
    <t>López López Germanico Adan</t>
  </si>
  <si>
    <t>Reyes Bedoya Donald Eduardo</t>
  </si>
  <si>
    <t>Valle Velasco Pablo Raúl</t>
  </si>
  <si>
    <t>Viera Alulema Edissón Fernando</t>
  </si>
  <si>
    <t>PROFESOR 2</t>
  </si>
  <si>
    <t>RESPUESTAS</t>
  </si>
  <si>
    <t>D</t>
  </si>
  <si>
    <t xml:space="preserve">GRADO DE DIFICULTAD </t>
  </si>
  <si>
    <t xml:space="preserve">BAJO </t>
  </si>
  <si>
    <t>MEDIO</t>
  </si>
  <si>
    <t xml:space="preserve">ALTO </t>
  </si>
  <si>
    <t>Grado de Dificultad</t>
  </si>
  <si>
    <t xml:space="preserve">NIVEL COGNITIVO </t>
  </si>
  <si>
    <t>APLICACIÓN</t>
  </si>
  <si>
    <t>OPERACIÓN COGNITIVA</t>
  </si>
  <si>
    <t>ANÁLISIS</t>
  </si>
  <si>
    <t xml:space="preserve">CONOCIMIENTO </t>
  </si>
  <si>
    <t>IDENTIFICAR, RECONOCER</t>
  </si>
  <si>
    <t xml:space="preserve">REF. NIVELES COGNITIVOS DE LA UNAM EVALUACIÓN DE APRENDIZAJE EN CIENCIA </t>
  </si>
  <si>
    <t xml:space="preserve">Área </t>
  </si>
  <si>
    <t>COMPARAR, ORGANIZAR, ESTRUCTURAR</t>
  </si>
  <si>
    <t>RESOLUCIÓN DE PROBLEMAS</t>
  </si>
  <si>
    <t>TEMA</t>
  </si>
  <si>
    <t>Manejo de decisiones</t>
  </si>
  <si>
    <t>Análisis de funciones</t>
  </si>
  <si>
    <t>Modelos Matemáticos</t>
  </si>
  <si>
    <t>Probabilidades y Distribuciones</t>
  </si>
  <si>
    <t>Leyes de Newton</t>
  </si>
  <si>
    <t>Vectores</t>
  </si>
  <si>
    <t>Trabajo potencia y energía</t>
  </si>
  <si>
    <t>Sistema de ecuaciones</t>
  </si>
  <si>
    <t>Matrices y determinantes</t>
  </si>
  <si>
    <t>Nomenclatura química</t>
  </si>
  <si>
    <t>Procesos de oxidación y reducción</t>
  </si>
  <si>
    <t>Circuitos rlc</t>
  </si>
  <si>
    <t>Calculo del factor potencia</t>
  </si>
  <si>
    <t>Condiciones inseguras y acciones inseguras</t>
  </si>
  <si>
    <t>Valor del dinero en el tiempo</t>
  </si>
  <si>
    <t>Depreciaciones de activos fijos</t>
  </si>
  <si>
    <t>Rentabilidad de proyectos</t>
  </si>
  <si>
    <t xml:space="preserve">Vida de rodamientos </t>
  </si>
  <si>
    <t>Teoría de falla</t>
  </si>
  <si>
    <t xml:space="preserve">Tornillo de potencia </t>
  </si>
  <si>
    <t>Resortes helicoidales a tensión y compresión</t>
  </si>
  <si>
    <t>Diseño de elementos estructurales sometidos a esfuerzos combinados</t>
  </si>
  <si>
    <t xml:space="preserve">Determinación de matriz rigidez de un sistema masa resorte </t>
  </si>
  <si>
    <t xml:space="preserve">Ecuación de movimiento de un sistema forzado con amortiguamiento </t>
  </si>
  <si>
    <t>Selección de Lubricantes</t>
  </si>
  <si>
    <t xml:space="preserve">Disponibilidad de maquinas y equipos </t>
  </si>
  <si>
    <t>Clasificación de productos alimenticios</t>
  </si>
  <si>
    <t>Determinación de esfuerzos en vigas</t>
  </si>
  <si>
    <t>Determinación de deformaciones en vigas</t>
  </si>
  <si>
    <t>Análisis de armaduras por el método de los nodos</t>
  </si>
  <si>
    <t>Ecuaciones de movimiento curvilíneo de la partícula</t>
  </si>
  <si>
    <t xml:space="preserve">Velocidades  y aceleraciones relativas de cuerpos rígidos </t>
  </si>
  <si>
    <t>Dimensionamiento de un sistema de cangilones</t>
  </si>
  <si>
    <t>Dimensionamiento de un sistema por banda flexible</t>
  </si>
  <si>
    <t>Metrología</t>
  </si>
  <si>
    <t>Diagramas de Fase</t>
  </si>
  <si>
    <t>Propiedades Mecánicas de los Materiales</t>
  </si>
  <si>
    <t>Aleaciones Ferrosas y no ferrosas</t>
  </si>
  <si>
    <t>Fundición de Materiales No ferrosos</t>
  </si>
  <si>
    <t xml:space="preserve">Inspecciones no destructivas superficiales y volumétricas </t>
  </si>
  <si>
    <t>Soldadura SMAW y GMAW</t>
  </si>
  <si>
    <t>Criterio de Aceptación y rechazo de juntas soldadas bajo normas</t>
  </si>
  <si>
    <t>Calculo del tdh en bombas centrifugas</t>
  </si>
  <si>
    <t>Curvas de funcionamiento para bombas centrifugas</t>
  </si>
  <si>
    <t>Modelos Matemáticos (Control Industrial)</t>
  </si>
  <si>
    <t>SELECTA</t>
  </si>
  <si>
    <t>FILTRADAS</t>
  </si>
  <si>
    <t>Manejo de sinónimos</t>
  </si>
  <si>
    <t>Redacción de documentos</t>
  </si>
  <si>
    <t>Elaboración de algoritmos y diagramas de flujo</t>
  </si>
  <si>
    <t>Definición de variables</t>
  </si>
  <si>
    <t>Manejo de ciclos de repetición</t>
  </si>
  <si>
    <t>Diseño de organizadores gráficos</t>
  </si>
  <si>
    <t>Definición de población y muestra</t>
  </si>
  <si>
    <t>Cálculo de áreas, longitudes y volúmenes</t>
  </si>
  <si>
    <t>Motor asíncrono, determinación de la velocidad mediante la frecuencia</t>
  </si>
  <si>
    <t>Calculo de potencia en motor asíncrono conexión estrella y triangulo</t>
  </si>
  <si>
    <t>Cálculos de elementos electrónico de potencia, tiristores</t>
  </si>
  <si>
    <t>Análisis de riesgos en los puestos de trabajo</t>
  </si>
  <si>
    <t>Tasas de interés</t>
  </si>
  <si>
    <t>Costos de producción</t>
  </si>
  <si>
    <t>Pronósticos lineales y estacionales y variables</t>
  </si>
  <si>
    <t>Tablas de amortización</t>
  </si>
  <si>
    <t>Estados financieros básicos</t>
  </si>
  <si>
    <t>Parámetros de corte</t>
  </si>
  <si>
    <t>Parámetros de mecanizado CAM</t>
  </si>
  <si>
    <t>Materiales Poliméricos y Compuestos</t>
  </si>
  <si>
    <t>Balance de energía en refrigeración</t>
  </si>
  <si>
    <t>Balance de energía en centrales térmicas</t>
  </si>
  <si>
    <t>Eficiencia térmica en ciclos de potencia de gas</t>
  </si>
  <si>
    <t>Parámetros de diseño en PCH</t>
  </si>
  <si>
    <t>Perdidas de calor por conducción en superficies cilíndricas</t>
  </si>
  <si>
    <t>Coeficiente de convección forzada al interior de tuberías</t>
  </si>
  <si>
    <t>Potencia en calderos piro tubulares</t>
  </si>
  <si>
    <t>Calculo de  un intercambiador de calor de tubo y coraza por el método dml</t>
  </si>
  <si>
    <t>Diagramas de válvulas en motores de 4 y 2 tiempos</t>
  </si>
  <si>
    <t>Selección de turbinas hidráulicas</t>
  </si>
  <si>
    <t>Instalación de paneles fotovoltaicos</t>
  </si>
  <si>
    <t>Control neumático</t>
  </si>
  <si>
    <t>Control electrónico</t>
  </si>
  <si>
    <t>Docente</t>
  </si>
  <si>
    <t>Selección de Bandas trapezoidales</t>
  </si>
  <si>
    <t>Análisis de fuerzas en engranajes</t>
  </si>
  <si>
    <t>Diseño de ejes a vida infinita</t>
  </si>
  <si>
    <t>Esfuerzos en engranajes rectos (diseño)</t>
  </si>
  <si>
    <t>Código</t>
  </si>
  <si>
    <t>Peña Jordán</t>
  </si>
  <si>
    <t>García del Valle</t>
  </si>
  <si>
    <t>Javier</t>
  </si>
  <si>
    <r>
      <t xml:space="preserve">ARGUMENTO O JUSTIFICACIÓN 
</t>
    </r>
    <r>
      <rPr>
        <sz val="9"/>
        <color indexed="9"/>
        <rFont val="Arial"/>
        <family val="2"/>
      </rPr>
      <t xml:space="preserve">A la respuesta asignada </t>
    </r>
  </si>
  <si>
    <r>
      <t xml:space="preserve">CONECTOR 
</t>
    </r>
    <r>
      <rPr>
        <sz val="11"/>
        <color indexed="8"/>
        <rFont val="Segoe UI Light"/>
        <family val="2"/>
      </rPr>
      <t xml:space="preserve">(Enlace Lógico) </t>
    </r>
  </si>
  <si>
    <r>
      <t xml:space="preserve">RESOLUCIÓN: 
</t>
    </r>
    <r>
      <rPr>
        <sz val="11"/>
        <color indexed="8"/>
        <rFont val="Segoe UI Light"/>
        <family val="2"/>
      </rPr>
      <t>Opción Correcta</t>
    </r>
  </si>
  <si>
    <r>
      <t>ENUNCIADO 
(</t>
    </r>
    <r>
      <rPr>
        <sz val="11"/>
        <color indexed="8"/>
        <rFont val="Segoe UI Light"/>
        <family val="2"/>
      </rPr>
      <t xml:space="preserve">Planteamiento del Problema) </t>
    </r>
  </si>
  <si>
    <t>Manufactura</t>
  </si>
  <si>
    <t>Asignatura</t>
  </si>
  <si>
    <r>
      <rPr>
        <b/>
        <sz val="12"/>
        <color indexed="47"/>
        <rFont val="Adobe Myungjo Std M"/>
        <family val="1"/>
        <charset val="128"/>
      </rPr>
      <t>IMPORTANTE</t>
    </r>
    <r>
      <rPr>
        <b/>
        <sz val="12"/>
        <color indexed="13"/>
        <rFont val="Adobe Myungjo Std M"/>
        <family val="1"/>
        <charset val="128"/>
      </rPr>
      <t>: SOLO COMPLETAR LOS ESPACIOS SOLICITADOS</t>
    </r>
  </si>
  <si>
    <t>Francisco Agustín</t>
  </si>
  <si>
    <t>María Belén</t>
  </si>
  <si>
    <t>Pérez</t>
  </si>
  <si>
    <t>Verónica</t>
  </si>
  <si>
    <t xml:space="preserve">Núñez </t>
  </si>
  <si>
    <t>Judith</t>
  </si>
  <si>
    <r>
      <t xml:space="preserve">UNIVERSIDAD TÉCNICA DE AMBATO
</t>
    </r>
    <r>
      <rPr>
        <b/>
        <sz val="18"/>
        <color theme="0"/>
        <rFont val="Felix Titling"/>
        <family val="5"/>
      </rPr>
      <t>CARRERA DE INGENIERÍA MECÁNICA PERÍODO  mar- sept 2017</t>
    </r>
  </si>
  <si>
    <t>Espín Guerrero</t>
  </si>
  <si>
    <t>Víctor Rodrigo</t>
  </si>
  <si>
    <t>Moya Pinta</t>
  </si>
  <si>
    <t>Diego Armando</t>
  </si>
  <si>
    <t>Paredes Robalino</t>
  </si>
  <si>
    <t xml:space="preserve">Mayra </t>
  </si>
  <si>
    <t>Proaño Molina</t>
  </si>
  <si>
    <t>Paola Mariela</t>
  </si>
  <si>
    <t>San Antonio Serrano</t>
  </si>
  <si>
    <t>Thalia Daniela</t>
  </si>
  <si>
    <t>Óscar Ivan</t>
  </si>
  <si>
    <t>Analuiza Maiza</t>
  </si>
  <si>
    <t>Córdova Guambo</t>
  </si>
  <si>
    <t>Inés Virginia</t>
  </si>
  <si>
    <t>(-)(-)</t>
  </si>
  <si>
    <t xml:space="preserve">Según el histograma, cuántos Viernes 13 anuales hay en promedio? </t>
  </si>
  <si>
    <t>25/15</t>
  </si>
  <si>
    <t>El promedio: Número total de viernes 13 entre el 2000 y el 2014 dividio para el número de años.</t>
  </si>
  <si>
    <t>En cada año hay por lo menos 1 viernes 13 y en algunos hay 2 o mas. Entonces el promedio es estrictamente mayor a 1.</t>
  </si>
  <si>
    <t>No es el promedio, es el número total de veirnes 13 entre el 2000 y el 2014.</t>
  </si>
  <si>
    <t>El promedio es aproximadamente 1,6, no 2.</t>
  </si>
  <si>
    <t>Según el histograma, cuál es la proporción de viernes 13 entre el 2000 y el 2007?</t>
  </si>
  <si>
    <t>13/25</t>
  </si>
  <si>
    <t>Un medio.</t>
  </si>
  <si>
    <t>25 sobre 2.</t>
  </si>
  <si>
    <t>Es la mitad de los viernes 13.</t>
  </si>
  <si>
    <t>Corresponde a 12,5 viernes 13.</t>
  </si>
  <si>
    <t>8 sobre 15.</t>
  </si>
  <si>
    <t>Proporción de años correspondiente al periodo 2000-2007.</t>
  </si>
  <si>
    <t>Hubieron 13 de los 25 viernes 13 pasaron entre el 2000 y el 2007.</t>
  </si>
  <si>
    <t>La probabilidad de tener 1 viernes 13 en un año</t>
  </si>
  <si>
    <t>La probabilidad de tener 2 viernes 13 en un año</t>
  </si>
  <si>
    <t>La probabilidad de tener 3 viernes 13 en un año</t>
  </si>
  <si>
    <t>La probabilidad de no tener un viernes 13 en un año</t>
  </si>
  <si>
    <t>La probabilidad de tener 1 viernes 13 por año es 7/15</t>
  </si>
  <si>
    <t>La probabilidad de tener 2 viernes 13 por año es 6/15</t>
  </si>
  <si>
    <t>La probabilidad de tener 3 viernes 13 por año es 2/15</t>
  </si>
  <si>
    <t>La probabilidad de no tener un viernes 13 por año es 0</t>
  </si>
  <si>
    <t>Según el histograma, cuál de las siguientes opciones es mayor? Asuman que todas las posibilidades son equiprobables e independientes.</t>
  </si>
  <si>
    <t>Positiva</t>
  </si>
  <si>
    <t>Negativa</t>
  </si>
  <si>
    <t>Cero</t>
  </si>
  <si>
    <t>No podemos saber.</t>
  </si>
  <si>
    <t>A las mejores notas en lectura les corresponden mejoras notas en matemáticas.</t>
  </si>
  <si>
    <t>Si una de las dos variables aumenta, la otra también.</t>
  </si>
  <si>
    <t>Las observaciones tienen un patrón lineal bien definido, la correlación no puede ser cero.</t>
  </si>
  <si>
    <t>Si podemos, hay un patrón lineal bien definido en el gráfico - la correlación es diferente de cero. Ademas podemos observar que si una variable aumenta, la otra también - hay una asociación positiva.</t>
  </si>
  <si>
    <t xml:space="preserve">Supongamos que las desviaciones estándar de Nota lectura y Nota Matemática son iguales y que la correlación en la figura es uno. Según el modelo de regresión, si aumento mi nota de lectura en 10, aumento mi nota de matemáticas en:
</t>
  </si>
  <si>
    <t>Si las desviaciones estándar de las dos variables son iguales y la correlación es 0, entonces la pendiente del modelo de regresión es 1.</t>
  </si>
  <si>
    <t>Bajo la hipótesis del enunciado, la pendiente del modelo es 1. Entonces hay una asociación positiva, no puede ser que si aumento una variable, la otra disminuya.</t>
  </si>
  <si>
    <t xml:space="preserve">La pendiente es 1. Si la nota de lectura aumenta en 10, la de matemáticas también. </t>
  </si>
  <si>
    <t>La pendiente es positiva, si una nota aumenta, la otra también.</t>
  </si>
  <si>
    <t>Qué es una variable aleatoria?</t>
  </si>
  <si>
    <t xml:space="preserve">Una función que le asigna números a los posibles resultados de un experimento. </t>
  </si>
  <si>
    <t>Un subconjunto de todos los posibles resultados de un experimento.</t>
  </si>
  <si>
    <t xml:space="preserve">Un lista con las probabilidades con las que pueden ocurrir todos los posibles resultados de un experimento. </t>
  </si>
  <si>
    <t>Un conjunto con los posibles resultados de un experimento.</t>
  </si>
  <si>
    <t>Es la definición de espacio muestral.</t>
  </si>
  <si>
    <t>Definición de variable aleatoria.</t>
  </si>
  <si>
    <t>Definición de distribución de probabilidades.</t>
  </si>
  <si>
    <t>Definición de evento.</t>
  </si>
  <si>
    <t>A y el complemento de A son independientes.</t>
  </si>
  <si>
    <t>P(A y el complemento A) = 0</t>
  </si>
  <si>
    <t>P(A) = 1 - P(el complemento A)</t>
  </si>
  <si>
    <t xml:space="preserve">A es un subconjunto del espacio de muestras. </t>
  </si>
  <si>
    <t>A es un evento. Cuál de las siguientes afirmaciones es falsa? En las afirmaciones P(A) es la probabilidad de A.</t>
  </si>
  <si>
    <t xml:space="preserve">Falso, A y su complemento son dependientes: Si uno ocurre el otro no. </t>
  </si>
  <si>
    <t>Verdad, un evento y su complemento no pueden ocurrir al mismo tiempo. La probabilidad de que eso ocurra es 0.</t>
  </si>
  <si>
    <t xml:space="preserve">Verdad, P(A o A complemento) = 1. Como A y A complemento son disjuntos podemos escribir la ecuación en la opción C. </t>
  </si>
  <si>
    <t>Verdad, A es un evento, entonces es un subconjunto del espacio de muestras.</t>
  </si>
  <si>
    <t>Está en metros.</t>
  </si>
  <si>
    <t>Está en metros cuadrados.</t>
  </si>
  <si>
    <t>No tiene unidades.</t>
  </si>
  <si>
    <t>Está en m/m^½ .</t>
  </si>
  <si>
    <t xml:space="preserve">X es una variable aleatoria, que está en metros [m], con esperanza E(X) y varianza Var(X). La variable X_su := (X - E(X)) / (Var(X))^½  en unidades estándar:
</t>
  </si>
  <si>
    <t>La esperanza E(X) está en m y la raíz de la varianza, la desviación estándar, también. Entonces X_su está en m/m.</t>
  </si>
  <si>
    <t>Las unidades estándar miden a cuantas desviaciones estándar del promedio está una observación. Es un número, no tiene unidades.</t>
  </si>
  <si>
    <t>La varianza está en m^2, entonces su raíz cuadrada está en m, no m^½.</t>
  </si>
  <si>
    <t>La esperanza E(X) está en m y la raíz de la varianza, la desviación estándar, también. Entonces X_su no tiene unidades.</t>
  </si>
  <si>
    <t xml:space="preserve">Observo dos variables: 
X: x1, x2, … , xn 
Y: y1, y2, … , yn
Quiero saber si
H0: las dos variables (X y Y) son iguales.
En la figura la línea roja representa el promedio de las diferencias absolutas observadas. Según la figura: 
</t>
  </si>
  <si>
    <t>Puedo rechazar H0.</t>
  </si>
  <si>
    <t>Las dos variables son iguales.</t>
  </si>
  <si>
    <t>No puedo rechazar H0.</t>
  </si>
  <si>
    <t>No puedo decir nada.</t>
  </si>
  <si>
    <t xml:space="preserve">No, la distribución bajo H0 explica bien mis observaciones. </t>
  </si>
  <si>
    <t>Si bien mis observaciones son comunes bajo la H0, no puedo decir que las dos variables son iguales, la diferencia observada no es cero.</t>
  </si>
  <si>
    <t>No puedo decir que las dos variables son diferentes.</t>
  </si>
  <si>
    <t>Puedo argumentar que mis observacioens son comunes bajo H0.</t>
  </si>
  <si>
    <t>Una diferencia común bajo H0.</t>
  </si>
  <si>
    <t xml:space="preserve">Observo dos variables: 
X: x1, x2, … , xn 
Y: y1, y2, … , yn
Quiero saber si
H0: las dos variables (X y Y) son iguales.
En la figura la línea roja representa el promedio de las diferencias absolutas observadas. Esta cantidad es: 
</t>
  </si>
  <si>
    <t>Una diferencia rara bajo H0.</t>
  </si>
  <si>
    <t>La mayor parte de la masa de la distribución está localizada cerca de la diferencia observada.</t>
  </si>
  <si>
    <t>La probabilidad de la diferencia observada es mas grande que 0,20.</t>
  </si>
  <si>
    <t>Puedo argumentar que H0 explica bien mis observaciones.</t>
  </si>
  <si>
    <t xml:space="preserve">No puedo decir que son iguales, a pesar de ser comúnn, la diferencia observada no es 0. </t>
  </si>
  <si>
    <t>Estadística aplicada a la administración y a la economía, Kazmier Leonard</t>
  </si>
  <si>
    <t>Según la figura con el modelo de regresión, la correlación entre notas matemáticas y notas lectura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</si>
</sst>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(* #,##0_);_(* \(#,##0\);_(* &quot;&quot;_);_(@_)"/>
  </numFmts>
  <fonts count="3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9"/>
      <name val="Arial"/>
      <family val="2"/>
    </font>
    <font>
      <sz val="11"/>
      <color indexed="8"/>
      <name val="Segoe UI Light"/>
      <family val="2"/>
    </font>
    <font>
      <b/>
      <sz val="12"/>
      <color indexed="13"/>
      <name val="Adobe Myungjo Std M"/>
      <family val="1"/>
      <charset val="128"/>
    </font>
    <font>
      <b/>
      <sz val="12"/>
      <color indexed="47"/>
      <name val="Adobe Myungjo Std M"/>
      <family val="1"/>
      <charset val="128"/>
    </font>
    <font>
      <b/>
      <sz val="9"/>
      <color indexed="81"/>
      <name val="Tahoma"/>
      <family val="2"/>
    </font>
    <font>
      <i/>
      <sz val="9"/>
      <color indexed="16"/>
      <name val="Tahoma"/>
      <family val="2"/>
    </font>
    <font>
      <i/>
      <sz val="9"/>
      <color indexed="12"/>
      <name val="Tahoma"/>
      <family val="2"/>
    </font>
    <font>
      <sz val="9"/>
      <color indexed="57"/>
      <name val="Tahoma"/>
      <family val="2"/>
    </font>
    <font>
      <sz val="11"/>
      <color indexed="12"/>
      <name val="Cambria"/>
      <family val="1"/>
    </font>
    <font>
      <i/>
      <u/>
      <sz val="11"/>
      <color indexed="12"/>
      <name val="Cambria"/>
      <family val="1"/>
    </font>
    <font>
      <sz val="9"/>
      <color indexed="12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Segoe UI Light"/>
      <family val="2"/>
    </font>
    <font>
      <b/>
      <sz val="9"/>
      <color theme="1"/>
      <name val="Felix Titling"/>
      <family val="5"/>
    </font>
    <font>
      <sz val="9"/>
      <color theme="1"/>
      <name val="Felix Titling"/>
      <family val="5"/>
    </font>
    <font>
      <sz val="11"/>
      <color theme="1"/>
      <name val="Segoe UI Light"/>
      <family val="2"/>
    </font>
    <font>
      <b/>
      <sz val="11"/>
      <color theme="1" tint="4.9989318521683403E-2"/>
      <name val="Segoe UI Light"/>
      <family val="2"/>
    </font>
    <font>
      <b/>
      <sz val="14"/>
      <color rgb="FFFF0000"/>
      <name val="Segoe UI Light"/>
      <family val="2"/>
    </font>
    <font>
      <sz val="12"/>
      <color theme="0" tint="-4.9989318521683403E-2"/>
      <name val="Courier New"/>
      <family val="3"/>
    </font>
    <font>
      <b/>
      <sz val="12"/>
      <color rgb="FFFFFF00"/>
      <name val="Adobe Myungjo Std M"/>
      <family val="1"/>
      <charset val="128"/>
    </font>
    <font>
      <b/>
      <sz val="18"/>
      <color theme="0"/>
      <name val="Felix Titling"/>
      <family val="5"/>
    </font>
    <font>
      <b/>
      <sz val="26"/>
      <color theme="0"/>
      <name val="Felix Titling"/>
      <family val="5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/>
    <xf numFmtId="0" fontId="14" fillId="0" borderId="0" xfId="0" applyFont="1" applyFill="1" applyBorder="1" applyAlignment="1">
      <alignment vertical="top"/>
    </xf>
    <xf numFmtId="49" fontId="0" fillId="0" borderId="0" xfId="0" applyNumberFormat="1"/>
    <xf numFmtId="0" fontId="15" fillId="0" borderId="0" xfId="0" applyFont="1"/>
    <xf numFmtId="0" fontId="16" fillId="0" borderId="0" xfId="0" applyFont="1" applyBorder="1"/>
    <xf numFmtId="0" fontId="15" fillId="0" borderId="0" xfId="0" applyFont="1" applyBorder="1"/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1" xfId="0" applyFont="1" applyBorder="1"/>
    <xf numFmtId="0" fontId="17" fillId="0" borderId="1" xfId="0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17" fillId="0" borderId="3" xfId="0" applyFont="1" applyBorder="1" applyAlignment="1">
      <alignment vertical="top"/>
    </xf>
    <xf numFmtId="0" fontId="15" fillId="0" borderId="4" xfId="0" applyFont="1" applyBorder="1"/>
    <xf numFmtId="0" fontId="15" fillId="0" borderId="5" xfId="0" applyFont="1" applyBorder="1"/>
    <xf numFmtId="0" fontId="15" fillId="0" borderId="6" xfId="0" applyFont="1" applyBorder="1"/>
    <xf numFmtId="0" fontId="17" fillId="0" borderId="38" xfId="0" applyFont="1" applyBorder="1" applyAlignment="1">
      <alignment vertical="top"/>
    </xf>
    <xf numFmtId="0" fontId="15" fillId="0" borderId="7" xfId="0" applyFont="1" applyBorder="1"/>
    <xf numFmtId="0" fontId="17" fillId="0" borderId="39" xfId="0" applyFont="1" applyBorder="1" applyAlignment="1">
      <alignment vertical="top"/>
    </xf>
    <xf numFmtId="0" fontId="15" fillId="0" borderId="8" xfId="0" applyFont="1" applyBorder="1"/>
    <xf numFmtId="0" fontId="17" fillId="0" borderId="8" xfId="0" applyFont="1" applyBorder="1"/>
    <xf numFmtId="0" fontId="17" fillId="0" borderId="8" xfId="0" applyFont="1" applyBorder="1" applyAlignment="1">
      <alignment vertical="top"/>
    </xf>
    <xf numFmtId="0" fontId="19" fillId="0" borderId="39" xfId="0" applyFont="1" applyBorder="1" applyAlignment="1">
      <alignment vertical="top"/>
    </xf>
    <xf numFmtId="0" fontId="17" fillId="0" borderId="40" xfId="0" applyFont="1" applyBorder="1" applyAlignment="1">
      <alignment vertical="top"/>
    </xf>
    <xf numFmtId="0" fontId="17" fillId="0" borderId="2" xfId="0" applyFont="1" applyBorder="1" applyAlignment="1">
      <alignment vertical="top"/>
    </xf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/>
    <xf numFmtId="0" fontId="20" fillId="2" borderId="16" xfId="0" applyFont="1" applyFill="1" applyBorder="1"/>
    <xf numFmtId="0" fontId="20" fillId="0" borderId="17" xfId="0" applyFont="1" applyFill="1" applyBorder="1"/>
    <xf numFmtId="0" fontId="20" fillId="0" borderId="18" xfId="0" applyFont="1" applyFill="1" applyBorder="1"/>
    <xf numFmtId="0" fontId="14" fillId="2" borderId="16" xfId="0" applyFont="1" applyFill="1" applyBorder="1" applyAlignment="1">
      <alignment vertical="top"/>
    </xf>
    <xf numFmtId="0" fontId="14" fillId="0" borderId="17" xfId="0" applyFont="1" applyFill="1" applyBorder="1" applyAlignment="1">
      <alignment vertical="top"/>
    </xf>
    <xf numFmtId="0" fontId="20" fillId="0" borderId="18" xfId="0" applyFont="1" applyBorder="1"/>
    <xf numFmtId="0" fontId="14" fillId="0" borderId="18" xfId="0" applyFont="1" applyFill="1" applyBorder="1" applyAlignment="1">
      <alignment vertical="top"/>
    </xf>
    <xf numFmtId="0" fontId="16" fillId="0" borderId="19" xfId="0" applyFont="1" applyFill="1" applyBorder="1"/>
    <xf numFmtId="0" fontId="16" fillId="0" borderId="0" xfId="0" applyFont="1" applyFill="1"/>
    <xf numFmtId="0" fontId="16" fillId="0" borderId="20" xfId="0" applyFont="1" applyFill="1" applyBorder="1"/>
    <xf numFmtId="0" fontId="16" fillId="0" borderId="15" xfId="0" applyFont="1" applyFill="1" applyBorder="1"/>
    <xf numFmtId="0" fontId="16" fillId="0" borderId="21" xfId="0" applyFont="1" applyFill="1" applyBorder="1"/>
    <xf numFmtId="0" fontId="21" fillId="0" borderId="21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left"/>
    </xf>
    <xf numFmtId="165" fontId="16" fillId="0" borderId="0" xfId="0" applyNumberFormat="1" applyFont="1" applyFill="1"/>
    <xf numFmtId="0" fontId="16" fillId="0" borderId="19" xfId="0" applyFont="1" applyFill="1" applyBorder="1" applyAlignment="1">
      <alignment horizontal="left"/>
    </xf>
    <xf numFmtId="164" fontId="16" fillId="0" borderId="19" xfId="1" applyFont="1" applyFill="1" applyBorder="1" applyAlignment="1">
      <alignment horizontal="left"/>
    </xf>
    <xf numFmtId="164" fontId="16" fillId="0" borderId="20" xfId="1" applyFont="1" applyFill="1" applyBorder="1" applyAlignment="1">
      <alignment horizontal="left"/>
    </xf>
    <xf numFmtId="0" fontId="16" fillId="0" borderId="19" xfId="0" applyFont="1" applyFill="1" applyBorder="1" applyAlignment="1">
      <alignment vertical="center"/>
    </xf>
    <xf numFmtId="0" fontId="16" fillId="0" borderId="22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 wrapText="1"/>
    </xf>
    <xf numFmtId="0" fontId="16" fillId="0" borderId="19" xfId="0" applyFont="1" applyFill="1" applyBorder="1" applyAlignment="1">
      <alignment vertical="center" wrapText="1"/>
    </xf>
    <xf numFmtId="0" fontId="17" fillId="0" borderId="15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7" fillId="0" borderId="19" xfId="0" applyFont="1" applyBorder="1" applyAlignment="1">
      <alignment vertical="center"/>
    </xf>
    <xf numFmtId="0" fontId="15" fillId="0" borderId="19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16" fillId="0" borderId="20" xfId="0" applyFont="1" applyFill="1" applyBorder="1" applyAlignment="1">
      <alignment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16" fillId="4" borderId="23" xfId="0" applyFont="1" applyFill="1" applyBorder="1" applyProtection="1"/>
    <xf numFmtId="0" fontId="22" fillId="4" borderId="24" xfId="0" applyFont="1" applyFill="1" applyBorder="1" applyAlignment="1">
      <alignment wrapText="1"/>
    </xf>
    <xf numFmtId="0" fontId="16" fillId="4" borderId="25" xfId="0" applyFont="1" applyFill="1" applyBorder="1"/>
    <xf numFmtId="0" fontId="22" fillId="4" borderId="26" xfId="0" applyFont="1" applyFill="1" applyBorder="1" applyAlignment="1">
      <alignment wrapText="1"/>
    </xf>
    <xf numFmtId="0" fontId="16" fillId="4" borderId="26" xfId="0" applyFont="1" applyFill="1" applyBorder="1"/>
    <xf numFmtId="0" fontId="16" fillId="4" borderId="26" xfId="0" applyFont="1" applyFill="1" applyBorder="1" applyAlignment="1">
      <alignment wrapText="1"/>
    </xf>
    <xf numFmtId="0" fontId="16" fillId="4" borderId="27" xfId="0" applyFont="1" applyFill="1" applyBorder="1"/>
    <xf numFmtId="0" fontId="16" fillId="4" borderId="28" xfId="0" applyFont="1" applyFill="1" applyBorder="1"/>
    <xf numFmtId="0" fontId="23" fillId="4" borderId="1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3" fillId="4" borderId="21" xfId="0" applyFont="1" applyFill="1" applyBorder="1" applyAlignment="1">
      <alignment horizontal="center" vertical="center" wrapText="1"/>
    </xf>
    <xf numFmtId="0" fontId="23" fillId="4" borderId="29" xfId="0" applyFont="1" applyFill="1" applyBorder="1" applyAlignment="1">
      <alignment horizontal="center" vertical="center"/>
    </xf>
    <xf numFmtId="0" fontId="23" fillId="4" borderId="21" xfId="0" applyFont="1" applyFill="1" applyBorder="1" applyAlignment="1">
      <alignment horizontal="center" wrapText="1"/>
    </xf>
    <xf numFmtId="0" fontId="23" fillId="4" borderId="16" xfId="0" applyFont="1" applyFill="1" applyBorder="1" applyAlignment="1">
      <alignment horizontal="center" wrapText="1"/>
    </xf>
    <xf numFmtId="0" fontId="23" fillId="4" borderId="17" xfId="0" applyFont="1" applyFill="1" applyBorder="1" applyAlignment="1">
      <alignment horizontal="center" wrapText="1"/>
    </xf>
    <xf numFmtId="0" fontId="24" fillId="0" borderId="30" xfId="0" applyFont="1" applyBorder="1" applyAlignment="1" applyProtection="1">
      <alignment horizontal="center" vertical="center"/>
      <protection locked="0"/>
    </xf>
    <xf numFmtId="0" fontId="25" fillId="0" borderId="30" xfId="0" applyFont="1" applyFill="1" applyBorder="1" applyAlignment="1">
      <alignment horizontal="center" vertical="center"/>
    </xf>
    <xf numFmtId="165" fontId="24" fillId="0" borderId="26" xfId="0" applyNumberFormat="1" applyFont="1" applyFill="1" applyBorder="1" applyAlignment="1" applyProtection="1">
      <alignment horizontal="center" vertical="center"/>
      <protection locked="0"/>
    </xf>
    <xf numFmtId="0" fontId="24" fillId="0" borderId="31" xfId="0" applyFont="1" applyFill="1" applyBorder="1" applyAlignment="1">
      <alignment horizontal="center" vertical="center" wrapText="1"/>
    </xf>
    <xf numFmtId="0" fontId="26" fillId="5" borderId="33" xfId="0" applyFont="1" applyFill="1" applyBorder="1" applyAlignment="1" applyProtection="1">
      <alignment horizontal="center" vertical="center" wrapText="1"/>
      <protection locked="0"/>
    </xf>
    <xf numFmtId="0" fontId="26" fillId="5" borderId="34" xfId="0" applyFont="1" applyFill="1" applyBorder="1" applyAlignment="1" applyProtection="1">
      <alignment horizontal="center" vertical="center" wrapText="1"/>
      <protection locked="0"/>
    </xf>
    <xf numFmtId="0" fontId="26" fillId="5" borderId="35" xfId="0" applyFont="1" applyFill="1" applyBorder="1" applyAlignment="1" applyProtection="1">
      <alignment horizontal="center" vertical="center"/>
      <protection locked="0"/>
    </xf>
    <xf numFmtId="0" fontId="26" fillId="5" borderId="30" xfId="0" applyFont="1" applyFill="1" applyBorder="1" applyAlignment="1" applyProtection="1">
      <alignment horizontal="center" vertical="center"/>
      <protection locked="0"/>
    </xf>
    <xf numFmtId="0" fontId="26" fillId="0" borderId="31" xfId="0" applyFont="1" applyFill="1" applyBorder="1" applyAlignment="1">
      <alignment horizontal="center"/>
    </xf>
    <xf numFmtId="0" fontId="28" fillId="0" borderId="10" xfId="0" applyFont="1" applyFill="1" applyBorder="1" applyAlignment="1" applyProtection="1">
      <alignment horizontal="center" vertical="center"/>
      <protection locked="0"/>
    </xf>
    <xf numFmtId="0" fontId="23" fillId="4" borderId="18" xfId="0" applyFont="1" applyFill="1" applyBorder="1" applyAlignment="1">
      <alignment horizontal="center" wrapText="1"/>
    </xf>
    <xf numFmtId="0" fontId="22" fillId="3" borderId="21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 applyProtection="1">
      <alignment horizontal="center" vertical="center"/>
      <protection locked="0"/>
    </xf>
    <xf numFmtId="0" fontId="15" fillId="0" borderId="25" xfId="0" applyFont="1" applyBorder="1"/>
    <xf numFmtId="0" fontId="15" fillId="0" borderId="26" xfId="0" applyFont="1" applyBorder="1"/>
    <xf numFmtId="0" fontId="21" fillId="0" borderId="19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15" fillId="0" borderId="36" xfId="0" applyFont="1" applyBorder="1"/>
    <xf numFmtId="0" fontId="15" fillId="0" borderId="37" xfId="0" applyFont="1" applyBorder="1"/>
    <xf numFmtId="0" fontId="22" fillId="3" borderId="6" xfId="0" applyFont="1" applyFill="1" applyBorder="1" applyAlignment="1" applyProtection="1">
      <alignment horizontal="center" vertical="center" wrapText="1"/>
      <protection locked="0"/>
    </xf>
    <xf numFmtId="165" fontId="27" fillId="0" borderId="10" xfId="0" applyNumberFormat="1" applyFont="1" applyFill="1" applyBorder="1" applyAlignment="1">
      <alignment horizontal="center" vertical="center" wrapText="1"/>
    </xf>
    <xf numFmtId="0" fontId="21" fillId="8" borderId="16" xfId="0" applyFont="1" applyFill="1" applyBorder="1" applyAlignment="1" applyProtection="1">
      <alignment horizontal="center" vertical="center" wrapText="1"/>
      <protection locked="0"/>
    </xf>
    <xf numFmtId="0" fontId="21" fillId="8" borderId="17" xfId="0" applyFont="1" applyFill="1" applyBorder="1" applyAlignment="1" applyProtection="1">
      <alignment horizontal="center" vertical="center" wrapText="1"/>
      <protection locked="0"/>
    </xf>
    <xf numFmtId="0" fontId="21" fillId="8" borderId="18" xfId="0" applyFont="1" applyFill="1" applyBorder="1" applyAlignment="1" applyProtection="1">
      <alignment horizontal="center" vertical="center" wrapText="1"/>
      <protection locked="0"/>
    </xf>
    <xf numFmtId="0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6" fillId="5" borderId="32" xfId="0" applyNumberFormat="1" applyFont="1" applyFill="1" applyBorder="1" applyAlignment="1" applyProtection="1">
      <alignment horizontal="center" vertical="center" wrapText="1"/>
      <protection locked="0"/>
    </xf>
    <xf numFmtId="16" fontId="26" fillId="5" borderId="32" xfId="0" applyNumberFormat="1" applyFont="1" applyFill="1" applyBorder="1" applyAlignment="1" applyProtection="1">
      <alignment horizontal="center" vertical="center" wrapText="1"/>
      <protection locked="0"/>
    </xf>
    <xf numFmtId="16" fontId="26" fillId="5" borderId="33" xfId="0" applyNumberFormat="1" applyFont="1" applyFill="1" applyBorder="1" applyAlignment="1" applyProtection="1">
      <alignment horizontal="center" vertical="center" wrapText="1"/>
      <protection locked="0"/>
    </xf>
    <xf numFmtId="16" fontId="26" fillId="5" borderId="34" xfId="0" applyNumberFormat="1" applyFont="1" applyFill="1" applyBorder="1" applyAlignment="1" applyProtection="1">
      <alignment horizontal="center" vertical="center" wrapText="1"/>
      <protection locked="0"/>
    </xf>
    <xf numFmtId="0" fontId="32" fillId="3" borderId="4" xfId="0" applyFont="1" applyFill="1" applyBorder="1" applyAlignment="1">
      <alignment horizontal="center" vertical="center" wrapText="1"/>
    </xf>
    <xf numFmtId="0" fontId="33" fillId="3" borderId="10" xfId="0" applyFont="1" applyFill="1" applyBorder="1" applyAlignment="1">
      <alignment horizontal="center" vertical="center"/>
    </xf>
    <xf numFmtId="0" fontId="33" fillId="3" borderId="11" xfId="0" applyFont="1" applyFill="1" applyBorder="1" applyAlignment="1">
      <alignment horizontal="center" vertical="center"/>
    </xf>
    <xf numFmtId="0" fontId="30" fillId="7" borderId="4" xfId="0" applyFont="1" applyFill="1" applyBorder="1" applyAlignment="1">
      <alignment horizontal="center" vertical="center" wrapText="1"/>
    </xf>
    <xf numFmtId="0" fontId="30" fillId="7" borderId="11" xfId="0" applyFont="1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1304C5-6DFC-4A81-B608-729F23F5F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D316E1-4BD7-44D4-A75D-E61036F0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657B4A1B-3AC6-4DAC-ACD2-6CEA328AE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6960F1-69EF-4F01-BDEB-5B5933F3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F6E4BA21-8734-4839-AC4B-ABC98E30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4529A3E5-A15F-4AE1-9389-8EA414EB2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4FCF69B7-F785-4B34-94D4-3BE17211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B1AA0036-7387-4899-AB8C-9236E039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BB33F6A-A0C7-4CB0-B171-95D10E6D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C7E2C464-4470-41C6-BAC1-4CA234C1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185693</xdr:colOff>
      <xdr:row>1</xdr:row>
      <xdr:rowOff>209550</xdr:rowOff>
    </xdr:from>
    <xdr:to>
      <xdr:col>4</xdr:col>
      <xdr:colOff>4033881</xdr:colOff>
      <xdr:row>7</xdr:row>
      <xdr:rowOff>1552574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D38176AC-32A0-40FC-A378-B38D3EA5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34068" y="1257300"/>
          <a:ext cx="4629238" cy="2962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7D8A36EA-D851-45A7-BD94-B2E2641E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7C57897D-00D7-4870-8236-C54BF2F6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1D201188-52ED-490A-A6DC-3435A2F5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74004F71-6AB7-4508-8782-CC0DD36C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B47A252D-48F1-4623-9517-C2B70C3A2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927424AF-A505-492B-BF49-CE8ADA1D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1959" name="Picture 2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7429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1960" name="Picture 2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7429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1961" name="Picture 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7429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1962" name="Picture 4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7429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963" name="Picture 2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964" name="Picture 2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965" name="Picture 2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966" name="Picture 2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967" name="Picture 2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968" name="Picture 2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185692</xdr:colOff>
      <xdr:row>1</xdr:row>
      <xdr:rowOff>209551</xdr:rowOff>
    </xdr:from>
    <xdr:to>
      <xdr:col>4</xdr:col>
      <xdr:colOff>3803121</xdr:colOff>
      <xdr:row>7</xdr:row>
      <xdr:rowOff>1404911</xdr:rowOff>
    </xdr:to>
    <xdr:pic>
      <xdr:nvPicPr>
        <xdr:cNvPr id="1969" name="15 Imagen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34067" y="1257301"/>
          <a:ext cx="4398479" cy="2814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70" name="Picture 2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72" name="Picture 2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974" name="Imagen 11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975" name="Imagen 17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3EB007E-CA40-4FBE-BC50-0BF57AE1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9C97B-4C27-43C6-8FE7-E89190789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34EB6FE2-63EB-4FE4-835F-AF66C5F6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78BA8B-8BCC-4865-B0BB-6CA771C2D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D36B8052-5FEF-451B-ADF1-79491CF6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96ABA2BB-E37B-4483-A475-D80A742A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24865D4B-CD39-46AC-B8A0-0C3C67B15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3EEF7BCA-9B02-4237-9205-C6BC3437F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39CA78F9-9122-45A9-B834-BE997AD07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B6982831-D59D-479A-B07D-8E0C8CAD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247650</xdr:colOff>
      <xdr:row>1</xdr:row>
      <xdr:rowOff>249197</xdr:rowOff>
    </xdr:from>
    <xdr:to>
      <xdr:col>4</xdr:col>
      <xdr:colOff>3971925</xdr:colOff>
      <xdr:row>7</xdr:row>
      <xdr:rowOff>1512927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8F4113B2-4EE7-4753-B5E7-CFB991D8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296025" y="1296947"/>
          <a:ext cx="4505325" cy="288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420C9C21-A603-4A21-AA28-AD3E7DAD0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32884D89-58D7-4C1E-8F5C-7673234A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662E81DC-B373-4C30-8217-056AB906D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B09C23E7-8309-4689-98CB-9DD124BF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11679CF7-B005-4249-A583-D362C1EB5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0D41A4B-E66A-4A2C-903C-AA0C6A4FD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9466CC1-A7A3-4131-94CF-28218453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EE442-317B-4F62-9CB0-A931623B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1F2E14E-F4C4-411A-AC60-858BFF3A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C19D82-ACAA-4756-B938-0613074D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4CF0E273-16C8-47CE-BC32-8FC48E07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97F68E58-CC6D-45AE-91FB-8B1770EB0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6318C73-3A6D-4341-842B-00D87571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FE4694A5-BBC5-4D98-996A-04A879E0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C881AF2A-359B-4FA9-B0D5-915615C0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A75CD293-3C19-4BF6-B0CA-CC147750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561976</xdr:colOff>
      <xdr:row>1</xdr:row>
      <xdr:rowOff>140508</xdr:rowOff>
    </xdr:from>
    <xdr:to>
      <xdr:col>4</xdr:col>
      <xdr:colOff>3657600</xdr:colOff>
      <xdr:row>7</xdr:row>
      <xdr:rowOff>1621616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7A4D6CFC-E999-4D0B-87A6-D5A54BC86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610351" y="1188258"/>
          <a:ext cx="3876674" cy="310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CF33691D-DA58-4CA2-B0B5-96A22CEC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863AE013-3B06-49E9-8A9C-CD3E1BBC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423742CE-455E-4136-ABD4-EF382FC0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787BE45A-E961-4035-85B6-C9DDD4BE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17234D48-0102-45D9-BE6B-87CBD6E18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AE91430-5F3A-4ECA-BEBF-6138CDD3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89EE6B3-4B6D-4039-95A1-63CC37A6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C9CBF-945B-496D-8E8D-0AA74C4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6BBBE68C-6263-4199-8956-38A27EB6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263B8B-4D3E-418C-A9BB-8B2B1328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56336B92-3D16-418F-BCEC-4C732038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42440AED-F3E8-49DD-9B14-ADDB7A4B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786AA2DB-3EBD-4D7F-A18E-D207DED3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7B16032D-440A-4E38-A264-54F44A4E3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EE3D8638-DB59-4C9B-98CD-8B62E1DBA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7FF8846D-FEDC-495F-8F67-0388EC723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541112</xdr:colOff>
      <xdr:row>1</xdr:row>
      <xdr:rowOff>123825</xdr:rowOff>
    </xdr:from>
    <xdr:to>
      <xdr:col>4</xdr:col>
      <xdr:colOff>3678462</xdr:colOff>
      <xdr:row>7</xdr:row>
      <xdr:rowOff>1638300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117DCDFB-5349-4F20-BB46-321F161A3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89487" y="1171575"/>
          <a:ext cx="391840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8F19CEC8-ED2E-4F08-9B0E-E44D83738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81DE6536-8701-44F1-AF61-9A5265C6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7B9DBD28-5D70-4F21-93B7-F99B63206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E84601CB-69E1-4DB8-BACC-5C3EBC15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5A0CF1A2-CA0C-414C-95E0-0700EF7EE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C86D4AB-58E9-4971-B8D5-ED61CE79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FD0E2FA-7D34-4688-B04B-9F1992085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CB0763-B77D-429E-B2F4-9FA5E35CF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C7312775-F21F-4DF7-B342-38C21A21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2AE469-7C6B-4891-8451-D11BC86A7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1063761-A0DD-49BE-ACC7-D0B2AF3C2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39B5AC1E-930A-4448-9158-5E443D3C9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B9C507EB-1AC9-4610-B364-5F0BBDE0E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3A8DDD02-FC49-43E9-82BF-260A4D93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37355645-3069-4AAE-95B3-F0FCC31D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D168C9D4-A8EC-4EAF-BB72-C3E72809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6DA58F53-F7F8-443C-BDA5-99A923FC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A4BB7150-7EDB-48DE-85E1-6D3A1F04A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ED2685D4-E8B1-4344-A038-C8371030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232B9092-FB6F-4A98-B782-ED5D7820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E198339C-E8F6-4396-983C-627FD4146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E3FF018-C685-4D86-9DC3-BD2D1EF0A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DBE151E-6119-40AE-9D69-A85CBEB7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48AF4-C21F-4568-BB69-61E1EBBE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CCE89DE7-85EA-4A97-B786-C5C4B7A3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93B56B-DDF6-4D08-AF65-6DD89CF0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3DB17772-576D-4EE1-8A76-DD90E5F6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AE467A61-5758-4113-9056-2AF7BA1E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BBFFC1F0-22D0-4EA2-8E58-30965F53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B848885D-0BA5-41B3-B6E5-BE201E57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8F7D404E-C0A5-481E-8251-AA23DCA7A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45282C6B-F21B-439B-A5FD-E05A82C6D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247650</xdr:colOff>
      <xdr:row>1</xdr:row>
      <xdr:rowOff>123825</xdr:rowOff>
    </xdr:from>
    <xdr:to>
      <xdr:col>4</xdr:col>
      <xdr:colOff>3971925</xdr:colOff>
      <xdr:row>7</xdr:row>
      <xdr:rowOff>1638300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17A62ADA-CC77-41EF-BA8D-CC74DEB9E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171575"/>
          <a:ext cx="4505325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93E50E51-15C3-4D91-B194-0355B81E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4B5E33A1-C1C5-452C-AE99-FF59F3AC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111B22EE-8E10-44DB-83B5-9108FBD4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26F20778-0C48-43B2-9963-3AE684C8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437FF8F1-E15F-4B80-9BD3-76CF48B69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2AD50CE-0A6D-4A40-A57B-048BEE861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F9D901E-2276-4302-950E-1A592A4CA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DC5499-ACED-492C-A33F-2F2B2584B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9CA7EFD5-FDDF-4819-92C4-6650C5FC9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724DF7-A4CD-4A8F-B594-6776C18A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13AADA-68CC-4307-91F5-06FB0251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5B86A80C-E774-4621-9AE4-A44FF126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2DA3FF24-2F08-4CFB-B7D2-7F00C46B5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DDB73F60-2997-4D48-8D50-D7B90B74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90C5DFFA-F2A7-4588-B4D9-24940A75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64823F42-464E-45A8-BE41-751AB47D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247650</xdr:colOff>
      <xdr:row>1</xdr:row>
      <xdr:rowOff>123825</xdr:rowOff>
    </xdr:from>
    <xdr:to>
      <xdr:col>4</xdr:col>
      <xdr:colOff>3971925</xdr:colOff>
      <xdr:row>7</xdr:row>
      <xdr:rowOff>1638300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4823DF99-AFED-4D5F-AB55-291EEBF1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171575"/>
          <a:ext cx="4505325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3C5E8DCA-526C-42B1-B5FE-D9ED7B32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CC899C70-137D-4396-BCF5-BD955A304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99DBC346-1C4B-4EA0-88D1-1631BDDD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36D9024D-FD43-40A9-9145-01AC4D1A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8A211FB5-D03B-4B75-9909-503B5F05F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9891B2D9-BAF8-4CF6-8E67-9D2B7757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8F24349-D6D7-4426-96CE-0CAAC33DF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FA32EB-7350-4687-B534-8AB50642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305A63CB-B16D-4FF5-B59E-3F9DBD1C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E43886-2FF4-497E-A696-EF3CBE8D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B3E3B153-0CE0-4C68-A733-F1807689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1D125DE6-B9A3-4302-9679-DC731B8C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84D3853F-F0A2-4BFC-91D1-540690C2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BACD85DB-712E-4558-8865-E02957EFB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9EA46391-0C9C-49FC-9397-B8DD7E81B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800468CB-9931-4440-B2ED-A089ABF8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541112</xdr:colOff>
      <xdr:row>1</xdr:row>
      <xdr:rowOff>123825</xdr:rowOff>
    </xdr:from>
    <xdr:to>
      <xdr:col>4</xdr:col>
      <xdr:colOff>3678462</xdr:colOff>
      <xdr:row>7</xdr:row>
      <xdr:rowOff>1638300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66A8E49C-2561-4393-9FF0-3565F0B10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89487" y="1171575"/>
          <a:ext cx="391840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A3F75563-778C-47B7-A4E7-43CCEA33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F5254935-8406-4E2D-B366-7AEA9099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DBD92E96-EC83-4A68-A2DF-78B1D850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4BC21D0A-C1A0-40ED-B19E-53DF9A0CA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98374EB7-B0E8-4B99-AEED-21341502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2BD4325-4915-4FFA-8FB5-496CB759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1BA17F4-ADBE-4AF3-BFFE-BD4D77BF4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BE8C8D-40A7-4450-BFFF-C34CE5196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F358AF36-046C-473E-8CB7-DD9C92F6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</xdr:row>
      <xdr:rowOff>0</xdr:rowOff>
    </xdr:from>
    <xdr:to>
      <xdr:col>2</xdr:col>
      <xdr:colOff>0</xdr:colOff>
      <xdr:row>1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304CA4-3E02-4AF0-A1C3-F9737E34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477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B2EB1320-22F5-4D45-A7DD-B7592FD9F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5109246B-0759-40AF-AE78-110F3A6A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DAE95E29-4DCC-48DE-9658-D33C99D9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28C4B5C5-2F1C-456A-9395-0A89666E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EC5B5FBC-9675-43BC-934E-A77F6DEC5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18</xdr:row>
      <xdr:rowOff>0</xdr:rowOff>
    </xdr:from>
    <xdr:to>
      <xdr:col>2</xdr:col>
      <xdr:colOff>0</xdr:colOff>
      <xdr:row>18</xdr:row>
      <xdr:rowOff>19050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559E4A1D-AEC8-43B3-86ED-8DE99313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22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</xdr:col>
      <xdr:colOff>541112</xdr:colOff>
      <xdr:row>1</xdr:row>
      <xdr:rowOff>123825</xdr:rowOff>
    </xdr:from>
    <xdr:to>
      <xdr:col>4</xdr:col>
      <xdr:colOff>3678462</xdr:colOff>
      <xdr:row>7</xdr:row>
      <xdr:rowOff>1638300</xdr:rowOff>
    </xdr:to>
    <xdr:pic>
      <xdr:nvPicPr>
        <xdr:cNvPr id="12" name="15 Imagen">
          <a:extLst>
            <a:ext uri="{FF2B5EF4-FFF2-40B4-BE49-F238E27FC236}">
              <a16:creationId xmlns:a16="http://schemas.microsoft.com/office/drawing/2014/main" id="{B87699F7-3E4E-4A7D-92DA-BC33CC937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89487" y="1171575"/>
          <a:ext cx="391840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BDF83523-18EC-4FDA-925C-CB1091753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A09426CB-CC6B-4B65-89AF-60D79AB3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192D9501-B335-4A1E-90A5-06225A42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" name="Picture 4">
          <a:extLst>
            <a:ext uri="{FF2B5EF4-FFF2-40B4-BE49-F238E27FC236}">
              <a16:creationId xmlns:a16="http://schemas.microsoft.com/office/drawing/2014/main" id="{EF960037-595A-429A-B782-A109A8B77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3162300</xdr:colOff>
      <xdr:row>0</xdr:row>
      <xdr:rowOff>28575</xdr:rowOff>
    </xdr:from>
    <xdr:to>
      <xdr:col>4</xdr:col>
      <xdr:colOff>4143375</xdr:colOff>
      <xdr:row>0</xdr:row>
      <xdr:rowOff>1009650</xdr:rowOff>
    </xdr:to>
    <xdr:pic>
      <xdr:nvPicPr>
        <xdr:cNvPr id="17" name="Imagen 11">
          <a:extLst>
            <a:ext uri="{FF2B5EF4-FFF2-40B4-BE49-F238E27FC236}">
              <a16:creationId xmlns:a16="http://schemas.microsoft.com/office/drawing/2014/main" id="{F761FE00-3814-4315-B3E8-138653F66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8575"/>
          <a:ext cx="981075" cy="9810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57150</xdr:rowOff>
    </xdr:from>
    <xdr:to>
      <xdr:col>1</xdr:col>
      <xdr:colOff>800100</xdr:colOff>
      <xdr:row>0</xdr:row>
      <xdr:rowOff>1009650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D323F47-38D8-42E7-8C2B-06FB50A6D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742950" cy="952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showGridLines="0" topLeftCell="A7" zoomScaleNormal="100" zoomScaleSheetLayoutView="115" workbookViewId="0">
      <selection activeCell="C5" sqref="C5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383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>
        <v>25</v>
      </c>
      <c r="D10" s="93" t="str">
        <f>IF(C14="A","CORRECTO","INCORRECTO")</f>
        <v>INCORRECTO</v>
      </c>
      <c r="E10" s="103" t="s">
        <v>387</v>
      </c>
    </row>
    <row r="11" spans="1:5" ht="60" customHeight="1" thickBot="1">
      <c r="A11" s="4"/>
      <c r="B11" s="75" t="s">
        <v>6</v>
      </c>
      <c r="C11" s="86" t="s">
        <v>384</v>
      </c>
      <c r="D11" s="93" t="str">
        <f>IF(C14="B","CORRECTO","INCORRECTO")</f>
        <v>CORRECTO</v>
      </c>
      <c r="E11" s="103" t="s">
        <v>385</v>
      </c>
    </row>
    <row r="12" spans="1:5" ht="60" customHeight="1" thickBot="1">
      <c r="A12" s="4"/>
      <c r="B12" s="75" t="s">
        <v>1</v>
      </c>
      <c r="C12" s="86">
        <v>2</v>
      </c>
      <c r="D12" s="93" t="str">
        <f>IF(C14="C","CORRECTO","INCORRECTO")</f>
        <v>INCORRECTO</v>
      </c>
      <c r="E12" s="104" t="s">
        <v>388</v>
      </c>
    </row>
    <row r="13" spans="1:5" ht="60" customHeight="1" thickBot="1">
      <c r="A13" s="4"/>
      <c r="B13" s="76" t="s">
        <v>0</v>
      </c>
      <c r="C13" s="86">
        <v>1</v>
      </c>
      <c r="D13" s="93" t="str">
        <f>IF(C14="D","CORRECTO","INCORRECTO")</f>
        <v>INCORRECTO</v>
      </c>
      <c r="E13" s="103" t="s">
        <v>386</v>
      </c>
    </row>
    <row r="14" spans="1:5" ht="33.75" thickBot="1">
      <c r="A14" s="4"/>
      <c r="B14" s="79" t="s">
        <v>356</v>
      </c>
      <c r="C14" s="91" t="s">
        <v>218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250</v>
      </c>
      <c r="D15" s="5"/>
      <c r="E15" s="5"/>
    </row>
    <row r="16" spans="1:5" ht="16.5">
      <c r="A16" s="4"/>
      <c r="B16" s="81" t="s">
        <v>9</v>
      </c>
      <c r="C16" s="89" t="s">
        <v>258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IDENTIFICAR, RECONOCER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39" priority="4" stopIfTrue="1" operator="equal">
      <formula>"CORRECTO"</formula>
    </cfRule>
  </conditionalFormatting>
  <conditionalFormatting sqref="D11">
    <cfRule type="cellIs" dxfId="38" priority="3" stopIfTrue="1" operator="equal">
      <formula>"CORRECTO"</formula>
    </cfRule>
  </conditionalFormatting>
  <conditionalFormatting sqref="D12">
    <cfRule type="cellIs" dxfId="37" priority="2" stopIfTrue="1" operator="equal">
      <formula>"CORRECTO"</formula>
    </cfRule>
  </conditionalFormatting>
  <conditionalFormatting sqref="D13">
    <cfRule type="cellIs" dxfId="36" priority="1" stopIfTrue="1" operator="equal">
      <formula>"CORRECTO"</formula>
    </cfRule>
  </conditionalFormatting>
  <dataValidations count="4">
    <dataValidation type="list" allowBlank="1" showInputMessage="1" showErrorMessage="1" sqref="G18" xr:uid="{00000000-0002-0000-0100-000000000000}">
      <formula1>$F$19:$F$34</formula1>
    </dataValidation>
    <dataValidation type="list" allowBlank="1" showInputMessage="1" showErrorMessage="1" sqref="C16" xr:uid="{00000000-0002-0000-0100-000001000000}">
      <formula1>$B$26:$B$28</formula1>
    </dataValidation>
    <dataValidation type="list" allowBlank="1" showInputMessage="1" showErrorMessage="1" sqref="C15" xr:uid="{00000000-0002-0000-0100-000002000000}">
      <formula1>$C$21:$C$23</formula1>
    </dataValidation>
    <dataValidation type="list" allowBlank="1" showInputMessage="1" showErrorMessage="1" sqref="C14" xr:uid="{00000000-0002-0000-0100-000003000000}">
      <formula1>$B$21:$B$24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4000000}">
          <x14:formula1>
            <xm:f>'LISTA DE PROFESORES'!$D$2:$D$39</xm:f>
          </x14:formula1>
          <xm:sqref>C2</xm:sqref>
        </x14:dataValidation>
        <x14:dataValidation type="list" allowBlank="1" showInputMessage="1" showErrorMessage="1" xr:uid="{00000000-0002-0000-01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100-000006000000}">
          <x14:formula1>
            <xm:f>'datos '!$B$2:$B$72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7"/>
  <sheetViews>
    <sheetView showGridLines="0" topLeftCell="A10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bestFit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389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8" t="s">
        <v>392</v>
      </c>
      <c r="D10" s="93" t="str">
        <f>IF(C14="A","CORRECTO","INCORRECTO")</f>
        <v>INCORRECTO</v>
      </c>
      <c r="E10" s="103" t="s">
        <v>393</v>
      </c>
    </row>
    <row r="11" spans="1:5" ht="60" customHeight="1" thickBot="1">
      <c r="A11" s="4"/>
      <c r="B11" s="75" t="s">
        <v>6</v>
      </c>
      <c r="C11" s="109" t="s">
        <v>391</v>
      </c>
      <c r="D11" s="93" t="str">
        <f>IF(C14="B","CORRECTO","INCORRECTO")</f>
        <v>INCORRECTO</v>
      </c>
      <c r="E11" s="104" t="s">
        <v>394</v>
      </c>
    </row>
    <row r="12" spans="1:5" ht="60" customHeight="1" thickBot="1">
      <c r="A12" s="4"/>
      <c r="B12" s="75" t="s">
        <v>1</v>
      </c>
      <c r="C12" s="86" t="s">
        <v>390</v>
      </c>
      <c r="D12" s="93" t="str">
        <f>IF(C14="C","CORRECTO","INCORRECTO")</f>
        <v>CORRECTO</v>
      </c>
      <c r="E12" s="103" t="s">
        <v>397</v>
      </c>
    </row>
    <row r="13" spans="1:5" ht="60" customHeight="1" thickBot="1">
      <c r="A13" s="4"/>
      <c r="B13" s="76" t="s">
        <v>0</v>
      </c>
      <c r="C13" s="110" t="s">
        <v>395</v>
      </c>
      <c r="D13" s="93" t="str">
        <f>IF(C14="D","CORRECTO","INCORRECTO")</f>
        <v>INCORRECTO</v>
      </c>
      <c r="E13" s="105" t="s">
        <v>396</v>
      </c>
    </row>
    <row r="14" spans="1:5" ht="33.75" thickBot="1">
      <c r="A14" s="4"/>
      <c r="B14" s="79" t="s">
        <v>356</v>
      </c>
      <c r="C14" s="91" t="s">
        <v>10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250</v>
      </c>
      <c r="D15" s="5"/>
      <c r="E15" s="5"/>
    </row>
    <row r="16" spans="1:5" ht="16.5">
      <c r="A16" s="4"/>
      <c r="B16" s="81" t="s">
        <v>9</v>
      </c>
      <c r="C16" s="89" t="s">
        <v>258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IDENTIFICAR, RECONOCER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9:C19"/>
    <mergeCell ref="B1:E1"/>
  </mergeCells>
  <conditionalFormatting sqref="D10">
    <cfRule type="cellIs" dxfId="35" priority="4" stopIfTrue="1" operator="equal">
      <formula>"CORRECTO"</formula>
    </cfRule>
  </conditionalFormatting>
  <conditionalFormatting sqref="D11">
    <cfRule type="cellIs" dxfId="34" priority="3" stopIfTrue="1" operator="equal">
      <formula>"CORRECTO"</formula>
    </cfRule>
  </conditionalFormatting>
  <conditionalFormatting sqref="D12">
    <cfRule type="cellIs" dxfId="33" priority="2" stopIfTrue="1" operator="equal">
      <formula>"CORRECTO"</formula>
    </cfRule>
  </conditionalFormatting>
  <conditionalFormatting sqref="D13">
    <cfRule type="cellIs" dxfId="32" priority="1" stopIfTrue="1" operator="equal">
      <formula>"CORRECTO"</formula>
    </cfRule>
  </conditionalFormatting>
  <dataValidations count="4">
    <dataValidation type="list" allowBlank="1" showInputMessage="1" showErrorMessage="1" sqref="C14" xr:uid="{00000000-0002-0000-0000-000000000000}">
      <formula1>$B$21:$B$24</formula1>
    </dataValidation>
    <dataValidation type="list" allowBlank="1" showInputMessage="1" showErrorMessage="1" sqref="C15" xr:uid="{00000000-0002-0000-0000-000001000000}">
      <formula1>$C$21:$C$23</formula1>
    </dataValidation>
    <dataValidation type="list" allowBlank="1" showInputMessage="1" showErrorMessage="1" sqref="C16" xr:uid="{00000000-0002-0000-0000-000002000000}">
      <formula1>$B$26:$B$28</formula1>
    </dataValidation>
    <dataValidation type="list" allowBlank="1" showInputMessage="1" showErrorMessage="1" sqref="G18" xr:uid="{00000000-0002-0000-0000-000003000000}">
      <formula1>$F$19:$F$34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4000000}">
          <x14:formula1>
            <xm:f>'datos '!$B$2:$B$72</xm:f>
          </x14:formula1>
          <xm:sqref>C3</xm:sqref>
        </x14:dataValidation>
        <x14:dataValidation type="list" allowBlank="1" showInputMessage="1" showErrorMessage="1" xr:uid="{00000000-0002-0000-00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000-000006000000}">
          <x14:formula1>
            <xm:f>'LISTA DE PROFESORES'!$D$2:$D$39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showGridLines="0" topLeftCell="B4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406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398</v>
      </c>
      <c r="D10" s="93" t="str">
        <f>IF(C14="A","CORRECTO","INCORRECTO")</f>
        <v>CORRECTO</v>
      </c>
      <c r="E10" s="103" t="s">
        <v>402</v>
      </c>
    </row>
    <row r="11" spans="1:5" ht="60" customHeight="1" thickBot="1">
      <c r="A11" s="4"/>
      <c r="B11" s="75" t="s">
        <v>6</v>
      </c>
      <c r="C11" s="107" t="s">
        <v>399</v>
      </c>
      <c r="D11" s="93" t="str">
        <f>IF(C14="B","CORRECTO","INCORRECTO")</f>
        <v>INCORRECTO</v>
      </c>
      <c r="E11" s="103" t="s">
        <v>403</v>
      </c>
    </row>
    <row r="12" spans="1:5" ht="60" customHeight="1" thickBot="1">
      <c r="A12" s="4"/>
      <c r="B12" s="75" t="s">
        <v>1</v>
      </c>
      <c r="C12" s="107" t="s">
        <v>400</v>
      </c>
      <c r="D12" s="93" t="str">
        <f>IF(C14="C","CORRECTO","INCORRECTO")</f>
        <v>INCORRECTO</v>
      </c>
      <c r="E12" s="103" t="s">
        <v>404</v>
      </c>
    </row>
    <row r="13" spans="1:5" ht="60" customHeight="1" thickBot="1">
      <c r="A13" s="4"/>
      <c r="B13" s="76" t="s">
        <v>0</v>
      </c>
      <c r="C13" s="107" t="s">
        <v>401</v>
      </c>
      <c r="D13" s="93" t="str">
        <f>IF(C14="D","CORRECTO","INCORRECTO")</f>
        <v>INCORRECTO</v>
      </c>
      <c r="E13" s="103" t="s">
        <v>405</v>
      </c>
    </row>
    <row r="14" spans="1:5" ht="33.75" thickBot="1">
      <c r="A14" s="4"/>
      <c r="B14" s="79" t="s">
        <v>356</v>
      </c>
      <c r="C14" s="91" t="s">
        <v>11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251</v>
      </c>
      <c r="D15" s="5"/>
      <c r="E15" s="5"/>
    </row>
    <row r="16" spans="1:5" ht="16.5">
      <c r="A16" s="4"/>
      <c r="B16" s="81" t="s">
        <v>9</v>
      </c>
      <c r="C16" s="89" t="s">
        <v>257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COMPARAR, ORGANIZAR, ESTRUCTURAR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31" priority="4" stopIfTrue="1" operator="equal">
      <formula>"CORRECTO"</formula>
    </cfRule>
  </conditionalFormatting>
  <conditionalFormatting sqref="D11">
    <cfRule type="cellIs" dxfId="30" priority="3" stopIfTrue="1" operator="equal">
      <formula>"CORRECTO"</formula>
    </cfRule>
  </conditionalFormatting>
  <conditionalFormatting sqref="D12">
    <cfRule type="cellIs" dxfId="29" priority="2" stopIfTrue="1" operator="equal">
      <formula>"CORRECTO"</formula>
    </cfRule>
  </conditionalFormatting>
  <conditionalFormatting sqref="D13">
    <cfRule type="cellIs" dxfId="28" priority="1" stopIfTrue="1" operator="equal">
      <formula>"CORRECTO"</formula>
    </cfRule>
  </conditionalFormatting>
  <dataValidations count="4">
    <dataValidation type="list" allowBlank="1" showInputMessage="1" showErrorMessage="1" sqref="C14" xr:uid="{00000000-0002-0000-0200-000000000000}">
      <formula1>$B$21:$B$24</formula1>
    </dataValidation>
    <dataValidation type="list" allowBlank="1" showInputMessage="1" showErrorMessage="1" sqref="C15" xr:uid="{00000000-0002-0000-0200-000001000000}">
      <formula1>$C$21:$C$23</formula1>
    </dataValidation>
    <dataValidation type="list" allowBlank="1" showInputMessage="1" showErrorMessage="1" sqref="C16" xr:uid="{00000000-0002-0000-0200-000002000000}">
      <formula1>$B$26:$B$28</formula1>
    </dataValidation>
    <dataValidation type="list" allowBlank="1" showInputMessage="1" showErrorMessage="1" sqref="G18" xr:uid="{00000000-0002-0000-0200-000003000000}">
      <formula1>$F$19:$F$34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4000000}">
          <x14:formula1>
            <xm:f>'datos '!$B$2:$B$72</xm:f>
          </x14:formula1>
          <xm:sqref>C3</xm:sqref>
        </x14:dataValidation>
        <x14:dataValidation type="list" allowBlank="1" showInputMessage="1" showErrorMessage="1" xr:uid="{00000000-0002-0000-02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200-000006000000}">
          <x14:formula1>
            <xm:f>'LISTA DE PROFESORES'!$D$2:$D$39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showGridLines="0" topLeftCell="A7" zoomScaleNormal="100" zoomScaleSheetLayoutView="115" workbookViewId="0">
      <selection activeCell="C8" sqref="C8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96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IM06A03</v>
      </c>
      <c r="D4" s="68"/>
      <c r="E4" s="70"/>
    </row>
    <row r="5" spans="1:5" ht="18.75" customHeight="1">
      <c r="A5" s="4"/>
      <c r="B5" s="75" t="s">
        <v>214</v>
      </c>
      <c r="C5" s="84" t="s">
        <v>279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464</v>
      </c>
      <c r="D8" s="72"/>
      <c r="E8" s="73"/>
    </row>
    <row r="9" spans="1:5" ht="33.75" thickBot="1">
      <c r="A9" s="4"/>
      <c r="B9" s="77" t="s">
        <v>355</v>
      </c>
      <c r="C9" s="102" t="str">
        <f>+C5</f>
        <v>Valor del dinero en el tiempo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407</v>
      </c>
      <c r="D10" s="93" t="str">
        <f>IF(C14="A","CORRECTO","INCORRECTO")</f>
        <v>CORRECTO</v>
      </c>
      <c r="E10" s="103" t="s">
        <v>411</v>
      </c>
    </row>
    <row r="11" spans="1:5" ht="60" customHeight="1" thickBot="1">
      <c r="A11" s="4"/>
      <c r="B11" s="75" t="s">
        <v>6</v>
      </c>
      <c r="C11" s="86" t="s">
        <v>408</v>
      </c>
      <c r="D11" s="93" t="str">
        <f>IF(C14="B","CORRECTO","INCORRECTO")</f>
        <v>INCORRECTO</v>
      </c>
      <c r="E11" s="104" t="s">
        <v>412</v>
      </c>
    </row>
    <row r="12" spans="1:5" ht="60" customHeight="1" thickBot="1">
      <c r="A12" s="4"/>
      <c r="B12" s="75" t="s">
        <v>1</v>
      </c>
      <c r="C12" s="86" t="s">
        <v>409</v>
      </c>
      <c r="D12" s="93" t="str">
        <f>IF(C14="C","CORRECTO","INCORRECTO")</f>
        <v>INCORRECTO</v>
      </c>
      <c r="E12" s="104" t="s">
        <v>413</v>
      </c>
    </row>
    <row r="13" spans="1:5" ht="60" customHeight="1" thickBot="1">
      <c r="A13" s="4"/>
      <c r="B13" s="76" t="s">
        <v>0</v>
      </c>
      <c r="C13" s="87" t="s">
        <v>410</v>
      </c>
      <c r="D13" s="93" t="str">
        <f>IF(C14="D","CORRECTO","INCORRECTO")</f>
        <v>INCORRECTO</v>
      </c>
      <c r="E13" s="104" t="s">
        <v>414</v>
      </c>
    </row>
    <row r="14" spans="1:5" ht="33.75" thickBot="1">
      <c r="A14" s="4"/>
      <c r="B14" s="79" t="s">
        <v>356</v>
      </c>
      <c r="C14" s="91" t="s">
        <v>11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250</v>
      </c>
      <c r="D15" s="5"/>
      <c r="E15" s="5"/>
    </row>
    <row r="16" spans="1:5" ht="16.5">
      <c r="A16" s="4"/>
      <c r="B16" s="81" t="s">
        <v>9</v>
      </c>
      <c r="C16" s="89" t="s">
        <v>257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COMPARAR, ORGANIZAR, ESTRUCTURAR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27" priority="4" stopIfTrue="1" operator="equal">
      <formula>"CORRECTO"</formula>
    </cfRule>
  </conditionalFormatting>
  <conditionalFormatting sqref="D11">
    <cfRule type="cellIs" dxfId="26" priority="3" stopIfTrue="1" operator="equal">
      <formula>"CORRECTO"</formula>
    </cfRule>
  </conditionalFormatting>
  <conditionalFormatting sqref="D12">
    <cfRule type="cellIs" dxfId="25" priority="2" stopIfTrue="1" operator="equal">
      <formula>"CORRECTO"</formula>
    </cfRule>
  </conditionalFormatting>
  <conditionalFormatting sqref="D13">
    <cfRule type="cellIs" dxfId="24" priority="1" stopIfTrue="1" operator="equal">
      <formula>"CORRECTO"</formula>
    </cfRule>
  </conditionalFormatting>
  <dataValidations count="4">
    <dataValidation type="list" allowBlank="1" showInputMessage="1" showErrorMessage="1" sqref="G18" xr:uid="{00000000-0002-0000-0300-000000000000}">
      <formula1>$F$19:$F$34</formula1>
    </dataValidation>
    <dataValidation type="list" allowBlank="1" showInputMessage="1" showErrorMessage="1" sqref="C16" xr:uid="{00000000-0002-0000-0300-000001000000}">
      <formula1>$B$26:$B$28</formula1>
    </dataValidation>
    <dataValidation type="list" allowBlank="1" showInputMessage="1" showErrorMessage="1" sqref="C15" xr:uid="{00000000-0002-0000-0300-000002000000}">
      <formula1>$C$21:$C$23</formula1>
    </dataValidation>
    <dataValidation type="list" allowBlank="1" showInputMessage="1" showErrorMessage="1" sqref="C14" xr:uid="{00000000-0002-0000-0300-000003000000}">
      <formula1>$B$21:$B$24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4000000}">
          <x14:formula1>
            <xm:f>'LISTA DE PROFESORES'!$D$2:$D$39</xm:f>
          </x14:formula1>
          <xm:sqref>C2</xm:sqref>
        </x14:dataValidation>
        <x14:dataValidation type="list" allowBlank="1" showInputMessage="1" showErrorMessage="1" xr:uid="{00000000-0002-0000-03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300-000006000000}">
          <x14:formula1>
            <xm:f>'datos '!$B$2:$B$72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showGridLines="0" topLeftCell="A9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415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>
        <v>1</v>
      </c>
      <c r="D10" s="93" t="str">
        <f>IF(C14="A","CORRECTO","INCORRECTO")</f>
        <v>INCORRECTO</v>
      </c>
      <c r="E10" s="103" t="s">
        <v>416</v>
      </c>
    </row>
    <row r="11" spans="1:5" ht="60" customHeight="1" thickBot="1">
      <c r="A11" s="4"/>
      <c r="B11" s="75" t="s">
        <v>6</v>
      </c>
      <c r="C11" s="107">
        <v>-10</v>
      </c>
      <c r="D11" s="93" t="str">
        <f>IF(C14="B","CORRECTO","INCORRECTO")</f>
        <v>INCORRECTO</v>
      </c>
      <c r="E11" s="103" t="s">
        <v>417</v>
      </c>
    </row>
    <row r="12" spans="1:5" ht="60" customHeight="1" thickBot="1">
      <c r="A12" s="4"/>
      <c r="B12" s="75" t="s">
        <v>1</v>
      </c>
      <c r="C12" s="107">
        <v>-1</v>
      </c>
      <c r="D12" s="93" t="str">
        <f>IF(C14="C","CORRECTO","INCORRECTO")</f>
        <v>INCORRECTO</v>
      </c>
      <c r="E12" s="103" t="s">
        <v>419</v>
      </c>
    </row>
    <row r="13" spans="1:5" ht="60" customHeight="1" thickBot="1">
      <c r="A13" s="4"/>
      <c r="B13" s="76" t="s">
        <v>0</v>
      </c>
      <c r="C13" s="107">
        <v>10</v>
      </c>
      <c r="D13" s="93" t="str">
        <f>IF(C14="D","CORRECTO","INCORRECTO")</f>
        <v>CORRECTO</v>
      </c>
      <c r="E13" s="103" t="s">
        <v>418</v>
      </c>
    </row>
    <row r="14" spans="1:5" ht="33.75" thickBot="1">
      <c r="A14" s="4"/>
      <c r="B14" s="79" t="s">
        <v>356</v>
      </c>
      <c r="C14" s="91" t="s">
        <v>248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252</v>
      </c>
      <c r="D15" s="5"/>
      <c r="E15" s="5"/>
    </row>
    <row r="16" spans="1:5" ht="16.5">
      <c r="A16" s="4"/>
      <c r="B16" s="81" t="s">
        <v>9</v>
      </c>
      <c r="C16" s="89" t="s">
        <v>255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RESOLUCIÓN DE PROBLEMAS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23" priority="4" stopIfTrue="1" operator="equal">
      <formula>"CORRECTO"</formula>
    </cfRule>
  </conditionalFormatting>
  <conditionalFormatting sqref="D11">
    <cfRule type="cellIs" dxfId="22" priority="3" stopIfTrue="1" operator="equal">
      <formula>"CORRECTO"</formula>
    </cfRule>
  </conditionalFormatting>
  <conditionalFormatting sqref="D12">
    <cfRule type="cellIs" dxfId="21" priority="2" stopIfTrue="1" operator="equal">
      <formula>"CORRECTO"</formula>
    </cfRule>
  </conditionalFormatting>
  <conditionalFormatting sqref="D13">
    <cfRule type="cellIs" dxfId="20" priority="1" stopIfTrue="1" operator="equal">
      <formula>"CORRECTO"</formula>
    </cfRule>
  </conditionalFormatting>
  <dataValidations count="4">
    <dataValidation type="list" allowBlank="1" showInputMessage="1" showErrorMessage="1" sqref="G18" xr:uid="{00000000-0002-0000-0400-000000000000}">
      <formula1>$F$19:$F$34</formula1>
    </dataValidation>
    <dataValidation type="list" allowBlank="1" showInputMessage="1" showErrorMessage="1" sqref="C16" xr:uid="{00000000-0002-0000-0400-000001000000}">
      <formula1>$B$26:$B$28</formula1>
    </dataValidation>
    <dataValidation type="list" allowBlank="1" showInputMessage="1" showErrorMessage="1" sqref="C15" xr:uid="{00000000-0002-0000-0400-000002000000}">
      <formula1>$C$21:$C$23</formula1>
    </dataValidation>
    <dataValidation type="list" allowBlank="1" showInputMessage="1" showErrorMessage="1" sqref="C14" xr:uid="{00000000-0002-0000-0400-000003000000}">
      <formula1>$B$21:$B$24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4000000}">
          <x14:formula1>
            <xm:f>'LISTA DE PROFESORES'!$D$2:$D$39</xm:f>
          </x14:formula1>
          <xm:sqref>C2</xm:sqref>
        </x14:dataValidation>
        <x14:dataValidation type="list" allowBlank="1" showInputMessage="1" showErrorMessage="1" xr:uid="{00000000-0002-0000-04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400-000006000000}">
          <x14:formula1>
            <xm:f>'datos '!$B$2:$B$72</xm:f>
          </x14:formula1>
          <xm:sqref>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showGridLines="0" topLeftCell="A11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420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424</v>
      </c>
      <c r="D10" s="93" t="str">
        <f>IF(C14="A","CORRECTO","INCORRECTO")</f>
        <v>INCORRECTO</v>
      </c>
      <c r="E10" s="103" t="s">
        <v>425</v>
      </c>
    </row>
    <row r="11" spans="1:5" ht="60" customHeight="1" thickBot="1">
      <c r="A11" s="4"/>
      <c r="B11" s="75" t="s">
        <v>6</v>
      </c>
      <c r="C11" s="107" t="s">
        <v>421</v>
      </c>
      <c r="D11" s="93" t="str">
        <f>IF(C14="B","CORRECTO","INCORRECTO")</f>
        <v>CORRECTO</v>
      </c>
      <c r="E11" s="103" t="s">
        <v>426</v>
      </c>
    </row>
    <row r="12" spans="1:5" ht="60" customHeight="1" thickBot="1">
      <c r="A12" s="4"/>
      <c r="B12" s="75" t="s">
        <v>1</v>
      </c>
      <c r="C12" s="107" t="s">
        <v>423</v>
      </c>
      <c r="D12" s="93" t="str">
        <f>IF(C14="C","CORRECTO","INCORRECTO")</f>
        <v>INCORRECTO</v>
      </c>
      <c r="E12" s="105" t="s">
        <v>427</v>
      </c>
    </row>
    <row r="13" spans="1:5" ht="60" customHeight="1" thickBot="1">
      <c r="A13" s="4"/>
      <c r="B13" s="76" t="s">
        <v>0</v>
      </c>
      <c r="C13" s="107" t="s">
        <v>422</v>
      </c>
      <c r="D13" s="93" t="str">
        <f>IF(C14="D","CORRECTO","INCORRECTO")</f>
        <v>INCORRECTO</v>
      </c>
      <c r="E13" s="105" t="s">
        <v>428</v>
      </c>
    </row>
    <row r="14" spans="1:5" ht="33.75" thickBot="1">
      <c r="A14" s="4"/>
      <c r="B14" s="79" t="s">
        <v>356</v>
      </c>
      <c r="C14" s="91" t="s">
        <v>218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251</v>
      </c>
      <c r="D15" s="5"/>
      <c r="E15" s="5"/>
    </row>
    <row r="16" spans="1:5" ht="16.5">
      <c r="A16" s="4"/>
      <c r="B16" s="81" t="s">
        <v>9</v>
      </c>
      <c r="C16" s="89" t="s">
        <v>258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IDENTIFICAR, RECONOCER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19" priority="4" stopIfTrue="1" operator="equal">
      <formula>"CORRECTO"</formula>
    </cfRule>
  </conditionalFormatting>
  <conditionalFormatting sqref="D11">
    <cfRule type="cellIs" dxfId="18" priority="3" stopIfTrue="1" operator="equal">
      <formula>"CORRECTO"</formula>
    </cfRule>
  </conditionalFormatting>
  <conditionalFormatting sqref="D12">
    <cfRule type="cellIs" dxfId="17" priority="2" stopIfTrue="1" operator="equal">
      <formula>"CORRECTO"</formula>
    </cfRule>
  </conditionalFormatting>
  <conditionalFormatting sqref="D13">
    <cfRule type="cellIs" dxfId="16" priority="1" stopIfTrue="1" operator="equal">
      <formula>"CORRECTO"</formula>
    </cfRule>
  </conditionalFormatting>
  <dataValidations count="4">
    <dataValidation type="list" allowBlank="1" showInputMessage="1" showErrorMessage="1" sqref="C14" xr:uid="{00000000-0002-0000-0500-000000000000}">
      <formula1>$B$21:$B$24</formula1>
    </dataValidation>
    <dataValidation type="list" allowBlank="1" showInputMessage="1" showErrorMessage="1" sqref="C15" xr:uid="{00000000-0002-0000-0500-000001000000}">
      <formula1>$C$21:$C$23</formula1>
    </dataValidation>
    <dataValidation type="list" allowBlank="1" showInputMessage="1" showErrorMessage="1" sqref="C16" xr:uid="{00000000-0002-0000-0500-000002000000}">
      <formula1>$B$26:$B$28</formula1>
    </dataValidation>
    <dataValidation type="list" allowBlank="1" showInputMessage="1" showErrorMessage="1" sqref="G18" xr:uid="{00000000-0002-0000-0500-000003000000}">
      <formula1>$F$19:$F$34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4000000}">
          <x14:formula1>
            <xm:f>'datos '!$B$2:$B$72</xm:f>
          </x14:formula1>
          <xm:sqref>C3</xm:sqref>
        </x14:dataValidation>
        <x14:dataValidation type="list" allowBlank="1" showInputMessage="1" showErrorMessage="1" xr:uid="{00000000-0002-0000-05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500-000006000000}">
          <x14:formula1>
            <xm:f>'LISTA DE PROFESORES'!$D$2:$D$39</xm:f>
          </x14:formula1>
          <xm:sqref>C2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showGridLines="0" topLeftCell="A13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433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429</v>
      </c>
      <c r="D10" s="93" t="str">
        <f>IF(C14="A","CORRECTO","INCORRECTO")</f>
        <v>CORRECTO</v>
      </c>
      <c r="E10" s="103" t="s">
        <v>434</v>
      </c>
    </row>
    <row r="11" spans="1:5" ht="60" customHeight="1" thickBot="1">
      <c r="A11" s="4"/>
      <c r="B11" s="75" t="s">
        <v>6</v>
      </c>
      <c r="C11" s="107" t="s">
        <v>430</v>
      </c>
      <c r="D11" s="93" t="str">
        <f>IF(C14="B","CORRECTO","INCORRECTO")</f>
        <v>INCORRECTO</v>
      </c>
      <c r="E11" s="103" t="s">
        <v>435</v>
      </c>
    </row>
    <row r="12" spans="1:5" ht="60" customHeight="1" thickBot="1">
      <c r="A12" s="4"/>
      <c r="B12" s="75" t="s">
        <v>1</v>
      </c>
      <c r="C12" s="107" t="s">
        <v>431</v>
      </c>
      <c r="D12" s="93" t="str">
        <f>IF(C14="C","CORRECTO","INCORRECTO")</f>
        <v>INCORRECTO</v>
      </c>
      <c r="E12" s="103" t="s">
        <v>436</v>
      </c>
    </row>
    <row r="13" spans="1:5" ht="60" customHeight="1" thickBot="1">
      <c r="A13" s="4"/>
      <c r="B13" s="76" t="s">
        <v>0</v>
      </c>
      <c r="C13" s="107" t="s">
        <v>432</v>
      </c>
      <c r="D13" s="93" t="str">
        <f>IF(C14="D","CORRECTO","INCORRECTO")</f>
        <v>INCORRECTO</v>
      </c>
      <c r="E13" s="105" t="s">
        <v>437</v>
      </c>
    </row>
    <row r="14" spans="1:5" ht="33.75" thickBot="1">
      <c r="A14" s="4"/>
      <c r="B14" s="79" t="s">
        <v>356</v>
      </c>
      <c r="C14" s="91" t="s">
        <v>11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252</v>
      </c>
      <c r="D15" s="5"/>
      <c r="E15" s="5"/>
    </row>
    <row r="16" spans="1:5" ht="16.5">
      <c r="A16" s="4"/>
      <c r="B16" s="81" t="s">
        <v>9</v>
      </c>
      <c r="C16" s="89" t="s">
        <v>255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RESOLUCIÓN DE PROBLEMAS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15" priority="4" stopIfTrue="1" operator="equal">
      <formula>"CORRECTO"</formula>
    </cfRule>
  </conditionalFormatting>
  <conditionalFormatting sqref="D11">
    <cfRule type="cellIs" dxfId="14" priority="3" stopIfTrue="1" operator="equal">
      <formula>"CORRECTO"</formula>
    </cfRule>
  </conditionalFormatting>
  <conditionalFormatting sqref="D12">
    <cfRule type="cellIs" dxfId="13" priority="2" stopIfTrue="1" operator="equal">
      <formula>"CORRECTO"</formula>
    </cfRule>
  </conditionalFormatting>
  <conditionalFormatting sqref="D13">
    <cfRule type="cellIs" dxfId="12" priority="1" stopIfTrue="1" operator="equal">
      <formula>"CORRECTO"</formula>
    </cfRule>
  </conditionalFormatting>
  <dataValidations count="4">
    <dataValidation type="list" allowBlank="1" showInputMessage="1" showErrorMessage="1" sqref="C14" xr:uid="{00000000-0002-0000-0600-000000000000}">
      <formula1>$B$21:$B$24</formula1>
    </dataValidation>
    <dataValidation type="list" allowBlank="1" showInputMessage="1" showErrorMessage="1" sqref="C15" xr:uid="{00000000-0002-0000-0600-000001000000}">
      <formula1>$C$21:$C$23</formula1>
    </dataValidation>
    <dataValidation type="list" allowBlank="1" showInputMessage="1" showErrorMessage="1" sqref="C16" xr:uid="{00000000-0002-0000-0600-000002000000}">
      <formula1>$B$26:$B$28</formula1>
    </dataValidation>
    <dataValidation type="list" allowBlank="1" showInputMessage="1" showErrorMessage="1" sqref="G18" xr:uid="{00000000-0002-0000-0600-000003000000}">
      <formula1>$F$19:$F$34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4000000}">
          <x14:formula1>
            <xm:f>'datos '!$B$2:$B$72</xm:f>
          </x14:formula1>
          <xm:sqref>C3</xm:sqref>
        </x14:dataValidation>
        <x14:dataValidation type="list" allowBlank="1" showInputMessage="1" showErrorMessage="1" xr:uid="{00000000-0002-0000-06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600-000006000000}">
          <x14:formula1>
            <xm:f>'LISTA DE PROFESORES'!$D$2:$D$39</xm:f>
          </x14:formula1>
          <xm:sqref>C2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showGridLines="0" topLeftCell="A9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442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438</v>
      </c>
      <c r="D10" s="93" t="str">
        <f>IF(C14="A","CORRECTO","INCORRECTO")</f>
        <v>INCORRECTO</v>
      </c>
      <c r="E10" s="103" t="s">
        <v>443</v>
      </c>
    </row>
    <row r="11" spans="1:5" ht="60" customHeight="1" thickBot="1">
      <c r="A11" s="4"/>
      <c r="B11" s="75" t="s">
        <v>6</v>
      </c>
      <c r="C11" s="107" t="s">
        <v>439</v>
      </c>
      <c r="D11" s="93" t="str">
        <f>IF(C14="B","CORRECTO","INCORRECTO")</f>
        <v>INCORRECTO</v>
      </c>
      <c r="E11" s="103" t="s">
        <v>446</v>
      </c>
    </row>
    <row r="12" spans="1:5" ht="60" customHeight="1" thickBot="1">
      <c r="A12" s="4"/>
      <c r="B12" s="75" t="s">
        <v>1</v>
      </c>
      <c r="C12" s="107" t="s">
        <v>440</v>
      </c>
      <c r="D12" s="93" t="str">
        <f>IF(C14="C","CORRECTO","INCORRECTO")</f>
        <v>CORRECTO</v>
      </c>
      <c r="E12" s="103" t="s">
        <v>444</v>
      </c>
    </row>
    <row r="13" spans="1:5" ht="60" customHeight="1" thickBot="1">
      <c r="A13" s="4"/>
      <c r="B13" s="76" t="s">
        <v>0</v>
      </c>
      <c r="C13" s="107" t="s">
        <v>441</v>
      </c>
      <c r="D13" s="93" t="str">
        <f>IF(C14="D","CORRECTO","INCORRECTO")</f>
        <v>INCORRECTO</v>
      </c>
      <c r="E13" s="105" t="s">
        <v>445</v>
      </c>
    </row>
    <row r="14" spans="1:5" ht="33.75" thickBot="1">
      <c r="A14" s="4"/>
      <c r="B14" s="79" t="s">
        <v>356</v>
      </c>
      <c r="C14" s="91" t="s">
        <v>10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250</v>
      </c>
      <c r="D15" s="5"/>
      <c r="E15" s="5"/>
    </row>
    <row r="16" spans="1:5" ht="16.5">
      <c r="A16" s="4"/>
      <c r="B16" s="81" t="s">
        <v>9</v>
      </c>
      <c r="C16" s="89" t="s">
        <v>257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COMPARAR, ORGANIZAR, ESTRUCTURAR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11" priority="4" stopIfTrue="1" operator="equal">
      <formula>"CORRECTO"</formula>
    </cfRule>
  </conditionalFormatting>
  <conditionalFormatting sqref="D11">
    <cfRule type="cellIs" dxfId="10" priority="3" stopIfTrue="1" operator="equal">
      <formula>"CORRECTO"</formula>
    </cfRule>
  </conditionalFormatting>
  <conditionalFormatting sqref="D12">
    <cfRule type="cellIs" dxfId="9" priority="2" stopIfTrue="1" operator="equal">
      <formula>"CORRECTO"</formula>
    </cfRule>
  </conditionalFormatting>
  <conditionalFormatting sqref="D13">
    <cfRule type="cellIs" dxfId="8" priority="1" stopIfTrue="1" operator="equal">
      <formula>"CORRECTO"</formula>
    </cfRule>
  </conditionalFormatting>
  <dataValidations count="4">
    <dataValidation type="list" allowBlank="1" showInputMessage="1" showErrorMessage="1" sqref="G18" xr:uid="{00000000-0002-0000-0700-000000000000}">
      <formula1>$F$19:$F$34</formula1>
    </dataValidation>
    <dataValidation type="list" allowBlank="1" showInputMessage="1" showErrorMessage="1" sqref="C16" xr:uid="{00000000-0002-0000-0700-000001000000}">
      <formula1>$B$26:$B$28</formula1>
    </dataValidation>
    <dataValidation type="list" allowBlank="1" showInputMessage="1" showErrorMessage="1" sqref="C15" xr:uid="{00000000-0002-0000-0700-000002000000}">
      <formula1>$C$21:$C$23</formula1>
    </dataValidation>
    <dataValidation type="list" allowBlank="1" showInputMessage="1" showErrorMessage="1" sqref="C14" xr:uid="{00000000-0002-0000-0700-000003000000}">
      <formula1>$B$21:$B$24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4000000}">
          <x14:formula1>
            <xm:f>'LISTA DE PROFESORES'!$D$2:$D$39</xm:f>
          </x14:formula1>
          <xm:sqref>C2</xm:sqref>
        </x14:dataValidation>
        <x14:dataValidation type="list" allowBlank="1" showInputMessage="1" showErrorMessage="1" xr:uid="{00000000-0002-0000-0700-000005000000}">
          <x14:formula1>
            <xm:f>TEMAS!$D$4:$D$85</xm:f>
          </x14:formula1>
          <xm:sqref>C5</xm:sqref>
        </x14:dataValidation>
        <x14:dataValidation type="list" allowBlank="1" showInputMessage="1" showErrorMessage="1" xr:uid="{00000000-0002-0000-0700-000006000000}">
          <x14:formula1>
            <xm:f>'datos '!$B$2:$B$72</xm:f>
          </x14:formula1>
          <xm:sqref>C3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63B3-B677-4BB8-A662-3F00C27F4682}">
  <dimension ref="A1:F37"/>
  <sheetViews>
    <sheetView showGridLines="0" topLeftCell="A10" zoomScaleNormal="100" zoomScaleSheetLayoutView="115" workbookViewId="0">
      <selection activeCell="E14" sqref="E14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447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448</v>
      </c>
      <c r="D10" s="93" t="str">
        <f>IF(C14="A","CORRECTO","INCORRECTO")</f>
        <v>INCORRECTO</v>
      </c>
      <c r="E10" s="103" t="s">
        <v>452</v>
      </c>
    </row>
    <row r="11" spans="1:5" ht="60" customHeight="1" thickBot="1">
      <c r="A11" s="4"/>
      <c r="B11" s="75" t="s">
        <v>6</v>
      </c>
      <c r="C11" s="107" t="s">
        <v>449</v>
      </c>
      <c r="D11" s="93" t="str">
        <f>IF(C14="B","CORRECTO","INCORRECTO")</f>
        <v>INCORRECTO</v>
      </c>
      <c r="E11" s="103" t="s">
        <v>453</v>
      </c>
    </row>
    <row r="12" spans="1:5" ht="60" customHeight="1" thickBot="1">
      <c r="A12" s="4"/>
      <c r="B12" s="75" t="s">
        <v>1</v>
      </c>
      <c r="C12" s="107" t="s">
        <v>450</v>
      </c>
      <c r="D12" s="93" t="str">
        <f>IF(C14="C","CORRECTO","INCORRECTO")</f>
        <v>CORRECTO</v>
      </c>
      <c r="E12" s="103" t="s">
        <v>454</v>
      </c>
    </row>
    <row r="13" spans="1:5" ht="60" customHeight="1" thickBot="1">
      <c r="A13" s="4"/>
      <c r="B13" s="76" t="s">
        <v>0</v>
      </c>
      <c r="C13" s="107" t="s">
        <v>451</v>
      </c>
      <c r="D13" s="93" t="str">
        <f>IF(C14="D","CORRECTO","INCORRECTO")</f>
        <v>INCORRECTO</v>
      </c>
      <c r="E13" s="105" t="s">
        <v>455</v>
      </c>
    </row>
    <row r="14" spans="1:5" ht="33.75" thickBot="1">
      <c r="A14" s="4"/>
      <c r="B14" s="79" t="s">
        <v>356</v>
      </c>
      <c r="C14" s="91" t="s">
        <v>10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250</v>
      </c>
      <c r="D15" s="5"/>
      <c r="E15" s="5"/>
    </row>
    <row r="16" spans="1:5" ht="16.5">
      <c r="A16" s="4"/>
      <c r="B16" s="81" t="s">
        <v>9</v>
      </c>
      <c r="C16" s="89" t="s">
        <v>257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COMPARAR, ORGANIZAR, ESTRUCTURAR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7" priority="4" stopIfTrue="1" operator="equal">
      <formula>"CORRECTO"</formula>
    </cfRule>
  </conditionalFormatting>
  <conditionalFormatting sqref="D11">
    <cfRule type="cellIs" dxfId="6" priority="3" stopIfTrue="1" operator="equal">
      <formula>"CORRECTO"</formula>
    </cfRule>
  </conditionalFormatting>
  <conditionalFormatting sqref="D12">
    <cfRule type="cellIs" dxfId="5" priority="2" stopIfTrue="1" operator="equal">
      <formula>"CORRECTO"</formula>
    </cfRule>
  </conditionalFormatting>
  <conditionalFormatting sqref="D13">
    <cfRule type="cellIs" dxfId="4" priority="1" stopIfTrue="1" operator="equal">
      <formula>"CORRECTO"</formula>
    </cfRule>
  </conditionalFormatting>
  <dataValidations count="4">
    <dataValidation type="list" allowBlank="1" showInputMessage="1" showErrorMessage="1" sqref="C14" xr:uid="{DAB51809-BF2A-43F9-AD26-48F90A407CD5}">
      <formula1>$B$21:$B$24</formula1>
    </dataValidation>
    <dataValidation type="list" allowBlank="1" showInputMessage="1" showErrorMessage="1" sqref="C15" xr:uid="{E9B2EF88-4953-4926-B0A7-A0148D836870}">
      <formula1>$C$21:$C$23</formula1>
    </dataValidation>
    <dataValidation type="list" allowBlank="1" showInputMessage="1" showErrorMessage="1" sqref="C16" xr:uid="{177D4E1D-867C-40ED-919E-578EDB1CBC1A}">
      <formula1>$B$26:$B$28</formula1>
    </dataValidation>
    <dataValidation type="list" allowBlank="1" showInputMessage="1" showErrorMessage="1" sqref="G18" xr:uid="{6C6C9D3A-2E31-47D8-967E-C518A867983B}">
      <formula1>$F$19:$F$34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DFB93B-A2E0-448A-AD05-600DF8E24BAD}">
          <x14:formula1>
            <xm:f>'datos '!$B$2:$B$72</xm:f>
          </x14:formula1>
          <xm:sqref>C3</xm:sqref>
        </x14:dataValidation>
        <x14:dataValidation type="list" allowBlank="1" showInputMessage="1" showErrorMessage="1" xr:uid="{695AF143-4924-46F4-BEB2-8F19251B6586}">
          <x14:formula1>
            <xm:f>TEMAS!$D$4:$D$85</xm:f>
          </x14:formula1>
          <xm:sqref>C5</xm:sqref>
        </x14:dataValidation>
        <x14:dataValidation type="list" allowBlank="1" showInputMessage="1" showErrorMessage="1" xr:uid="{F65C86B9-B909-42E1-B0E9-C73436E471F6}">
          <x14:formula1>
            <xm:f>'LISTA DE PROFESORES'!$D$2:$D$39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E992-7CF7-4BBD-A905-4C17C3BC051A}">
  <dimension ref="A1:F37"/>
  <sheetViews>
    <sheetView showGridLines="0" tabSelected="1" zoomScaleNormal="100" zoomScaleSheetLayoutView="115" workbookViewId="0">
      <selection activeCell="C8" sqref="C8"/>
    </sheetView>
  </sheetViews>
  <sheetFormatPr baseColWidth="10" defaultRowHeight="15"/>
  <cols>
    <col min="1" max="1" width="1.5703125" style="1" customWidth="1"/>
    <col min="2" max="2" width="22.42578125" style="1" customWidth="1"/>
    <col min="3" max="3" width="66.7109375" style="1" customWidth="1"/>
    <col min="4" max="4" width="11.7109375" style="1" customWidth="1"/>
    <col min="5" max="5" width="62.5703125" style="1" customWidth="1"/>
    <col min="6" max="16384" width="11.42578125" style="1"/>
  </cols>
  <sheetData>
    <row r="1" spans="1:5" ht="82.5" customHeight="1" thickBot="1">
      <c r="B1" s="111" t="s">
        <v>367</v>
      </c>
      <c r="C1" s="112"/>
      <c r="D1" s="112"/>
      <c r="E1" s="113"/>
    </row>
    <row r="2" spans="1:5" ht="23.25" customHeight="1">
      <c r="A2" s="4"/>
      <c r="B2" s="74" t="s">
        <v>345</v>
      </c>
      <c r="C2" s="94"/>
      <c r="D2" s="66"/>
      <c r="E2" s="67"/>
    </row>
    <row r="3" spans="1:5" ht="23.25" customHeight="1">
      <c r="A3" s="4"/>
      <c r="B3" s="75" t="s">
        <v>359</v>
      </c>
      <c r="C3" s="82" t="s">
        <v>57</v>
      </c>
      <c r="D3" s="68"/>
      <c r="E3" s="69"/>
    </row>
    <row r="4" spans="1:5" ht="19.5" customHeight="1">
      <c r="A4" s="4"/>
      <c r="B4" s="75" t="s">
        <v>350</v>
      </c>
      <c r="C4" s="83" t="str">
        <f>LOOKUP(C3,'datos '!B3:B72,'datos '!A3:A72)</f>
        <v>IM03B12</v>
      </c>
      <c r="D4" s="68"/>
      <c r="E4" s="70"/>
    </row>
    <row r="5" spans="1:5" ht="18.75" customHeight="1">
      <c r="A5" s="4"/>
      <c r="B5" s="75" t="s">
        <v>214</v>
      </c>
      <c r="C5" s="84" t="s">
        <v>382</v>
      </c>
      <c r="D5" s="68"/>
      <c r="E5" s="70"/>
    </row>
    <row r="6" spans="1:5" ht="20.25" customHeight="1">
      <c r="A6" s="4"/>
      <c r="B6" s="75" t="s">
        <v>261</v>
      </c>
      <c r="C6" s="83" t="str">
        <f>LOOKUP(C3,'datos '!B3:B72,'datos '!C3:C72)</f>
        <v>Básicas de Ingeniería</v>
      </c>
      <c r="D6" s="68"/>
      <c r="E6" s="70"/>
    </row>
    <row r="7" spans="1:5" ht="22.5" customHeight="1" thickBot="1">
      <c r="A7" s="4"/>
      <c r="B7" s="76" t="s">
        <v>2</v>
      </c>
      <c r="C7" s="85" t="s">
        <v>4</v>
      </c>
      <c r="D7" s="68"/>
      <c r="E7" s="71"/>
    </row>
    <row r="8" spans="1:5" ht="143.25" customHeight="1" thickBot="1">
      <c r="A8" s="4"/>
      <c r="B8" s="77" t="s">
        <v>357</v>
      </c>
      <c r="C8" s="106" t="s">
        <v>457</v>
      </c>
      <c r="D8" s="72"/>
      <c r="E8" s="73"/>
    </row>
    <row r="9" spans="1:5" ht="33.75" thickBot="1">
      <c r="A9" s="4"/>
      <c r="B9" s="77" t="s">
        <v>355</v>
      </c>
      <c r="C9" s="102" t="str">
        <f>+C5</f>
        <v>(-)(-)</v>
      </c>
      <c r="D9" s="93" t="s">
        <v>7</v>
      </c>
      <c r="E9" s="65" t="s">
        <v>354</v>
      </c>
    </row>
    <row r="10" spans="1:5" ht="60" customHeight="1" thickBot="1">
      <c r="A10" s="4"/>
      <c r="B10" s="78" t="s">
        <v>5</v>
      </c>
      <c r="C10" s="107" t="s">
        <v>456</v>
      </c>
      <c r="D10" s="93" t="str">
        <f>IF(C14="A","CORRECTO","INCORRECTO")</f>
        <v>CORRECTO</v>
      </c>
      <c r="E10" s="103" t="s">
        <v>460</v>
      </c>
    </row>
    <row r="11" spans="1:5" ht="60" customHeight="1" thickBot="1">
      <c r="A11" s="4"/>
      <c r="B11" s="75" t="s">
        <v>6</v>
      </c>
      <c r="C11" s="107" t="s">
        <v>458</v>
      </c>
      <c r="D11" s="93" t="str">
        <f>IF(C14="B","CORRECTO","INCORRECTO")</f>
        <v>INCORRECTO</v>
      </c>
      <c r="E11" s="103" t="s">
        <v>459</v>
      </c>
    </row>
    <row r="12" spans="1:5" ht="60" customHeight="1" thickBot="1">
      <c r="A12" s="4"/>
      <c r="B12" s="75" t="s">
        <v>1</v>
      </c>
      <c r="C12" s="107" t="s">
        <v>451</v>
      </c>
      <c r="D12" s="93" t="str">
        <f>IF(C14="C","CORRECTO","INCORRECTO")</f>
        <v>INCORRECTO</v>
      </c>
      <c r="E12" s="103" t="s">
        <v>461</v>
      </c>
    </row>
    <row r="13" spans="1:5" ht="60" customHeight="1" thickBot="1">
      <c r="A13" s="4"/>
      <c r="B13" s="76" t="s">
        <v>0</v>
      </c>
      <c r="C13" s="107" t="s">
        <v>449</v>
      </c>
      <c r="D13" s="93" t="str">
        <f>IF(C14="D","CORRECTO","INCORRECTO")</f>
        <v>INCORRECTO</v>
      </c>
      <c r="E13" s="105" t="s">
        <v>462</v>
      </c>
    </row>
    <row r="14" spans="1:5" ht="33.75" thickBot="1">
      <c r="A14" s="4"/>
      <c r="B14" s="79" t="s">
        <v>356</v>
      </c>
      <c r="C14" s="91" t="s">
        <v>11</v>
      </c>
      <c r="D14" s="93" t="s">
        <v>8</v>
      </c>
      <c r="E14" s="101" t="s">
        <v>463</v>
      </c>
    </row>
    <row r="15" spans="1:5" ht="16.5">
      <c r="A15" s="4"/>
      <c r="B15" s="80" t="s">
        <v>253</v>
      </c>
      <c r="C15" s="88" t="s">
        <v>252</v>
      </c>
      <c r="D15" s="5"/>
      <c r="E15" s="5"/>
    </row>
    <row r="16" spans="1:5" ht="16.5">
      <c r="A16" s="4"/>
      <c r="B16" s="81" t="s">
        <v>9</v>
      </c>
      <c r="C16" s="89" t="s">
        <v>257</v>
      </c>
      <c r="D16" s="6"/>
      <c r="E16" s="6"/>
    </row>
    <row r="17" spans="1:6" ht="17.25" thickBot="1">
      <c r="A17" s="4"/>
      <c r="B17" s="92" t="s">
        <v>3</v>
      </c>
      <c r="C17" s="90" t="str">
        <f>LOOKUP(C16,B26:B28,C26:C28)</f>
        <v>COMPARAR, ORGANIZAR, ESTRUCTURAR</v>
      </c>
      <c r="D17" s="6"/>
      <c r="E17" s="6"/>
    </row>
    <row r="18" spans="1:6" ht="15.75" thickBot="1">
      <c r="A18" s="4"/>
      <c r="B18" s="4"/>
      <c r="C18" s="4"/>
      <c r="D18" s="4"/>
      <c r="E18" s="4"/>
    </row>
    <row r="19" spans="1:6" ht="21" customHeight="1" thickBot="1">
      <c r="B19" s="114" t="s">
        <v>360</v>
      </c>
      <c r="C19" s="115"/>
      <c r="F19" s="3"/>
    </row>
    <row r="20" spans="1:6" hidden="1">
      <c r="B20" s="36" t="s">
        <v>247</v>
      </c>
      <c r="C20" s="39" t="s">
        <v>249</v>
      </c>
      <c r="F20" s="3"/>
    </row>
    <row r="21" spans="1:6" hidden="1">
      <c r="B21" s="37" t="s">
        <v>11</v>
      </c>
      <c r="C21" s="40" t="s">
        <v>250</v>
      </c>
      <c r="F21" s="3"/>
    </row>
    <row r="22" spans="1:6" hidden="1">
      <c r="B22" s="37" t="s">
        <v>218</v>
      </c>
      <c r="C22" s="40" t="s">
        <v>251</v>
      </c>
      <c r="F22" s="3"/>
    </row>
    <row r="23" spans="1:6" hidden="1">
      <c r="B23" s="37" t="s">
        <v>10</v>
      </c>
      <c r="C23" s="40" t="s">
        <v>252</v>
      </c>
      <c r="F23" s="3"/>
    </row>
    <row r="24" spans="1:6" ht="15.75" hidden="1" thickBot="1">
      <c r="B24" s="38" t="s">
        <v>248</v>
      </c>
      <c r="C24" s="41"/>
      <c r="F24" s="3"/>
    </row>
    <row r="25" spans="1:6" hidden="1">
      <c r="B25" s="39" t="s">
        <v>254</v>
      </c>
      <c r="C25" s="39" t="s">
        <v>256</v>
      </c>
      <c r="F25" s="3"/>
    </row>
    <row r="26" spans="1:6" hidden="1">
      <c r="B26" s="40" t="s">
        <v>257</v>
      </c>
      <c r="C26" s="40" t="s">
        <v>262</v>
      </c>
      <c r="F26" s="3"/>
    </row>
    <row r="27" spans="1:6" hidden="1">
      <c r="B27" s="40" t="s">
        <v>255</v>
      </c>
      <c r="C27" s="40" t="s">
        <v>263</v>
      </c>
      <c r="F27" s="3"/>
    </row>
    <row r="28" spans="1:6" ht="15.75" hidden="1" thickBot="1">
      <c r="B28" s="42" t="s">
        <v>258</v>
      </c>
      <c r="C28" s="42" t="s">
        <v>259</v>
      </c>
      <c r="F28" s="3"/>
    </row>
    <row r="29" spans="1:6" hidden="1">
      <c r="C29" s="2"/>
      <c r="F29" s="3"/>
    </row>
    <row r="30" spans="1:6" hidden="1">
      <c r="B30" s="2"/>
      <c r="C30" s="2"/>
      <c r="F30" s="3"/>
    </row>
    <row r="31" spans="1:6" hidden="1">
      <c r="B31" s="2"/>
      <c r="C31" s="2"/>
      <c r="F31" s="3"/>
    </row>
    <row r="32" spans="1:6" hidden="1">
      <c r="B32" s="2"/>
      <c r="C32" s="2"/>
      <c r="F32" s="3"/>
    </row>
    <row r="33" spans="2:6" hidden="1">
      <c r="F33" s="3"/>
    </row>
    <row r="34" spans="2:6" hidden="1">
      <c r="F34" s="3"/>
    </row>
    <row r="35" spans="2:6" hidden="1"/>
    <row r="36" spans="2:6" hidden="1"/>
    <row r="37" spans="2:6" hidden="1">
      <c r="B37" s="1" t="s">
        <v>260</v>
      </c>
    </row>
  </sheetData>
  <sheetProtection algorithmName="SHA-512" hashValue="+jfG1qcxJWFC2Y4WJuIqYY03NNEDUdiTmEoJVCqtt71Ik5bufP8oqDK9129kWZbAR5PdEaStUZtBl0lPpGabmQ==" saltValue="AQ3OyvH3JGsv7wnsfuy0lg==" spinCount="100000" sheet="1" objects="1" scenarios="1"/>
  <dataConsolidate/>
  <mergeCells count="2">
    <mergeCell ref="B1:E1"/>
    <mergeCell ref="B19:C19"/>
  </mergeCells>
  <conditionalFormatting sqref="D10">
    <cfRule type="cellIs" dxfId="3" priority="4" stopIfTrue="1" operator="equal">
      <formula>"CORRECTO"</formula>
    </cfRule>
  </conditionalFormatting>
  <conditionalFormatting sqref="D11">
    <cfRule type="cellIs" dxfId="2" priority="3" stopIfTrue="1" operator="equal">
      <formula>"CORRECTO"</formula>
    </cfRule>
  </conditionalFormatting>
  <conditionalFormatting sqref="D12">
    <cfRule type="cellIs" dxfId="1" priority="2" stopIfTrue="1" operator="equal">
      <formula>"CORRECTO"</formula>
    </cfRule>
  </conditionalFormatting>
  <conditionalFormatting sqref="D13">
    <cfRule type="cellIs" dxfId="0" priority="1" stopIfTrue="1" operator="equal">
      <formula>"CORRECTO"</formula>
    </cfRule>
  </conditionalFormatting>
  <dataValidations count="4">
    <dataValidation type="list" allowBlank="1" showInputMessage="1" showErrorMessage="1" sqref="G18" xr:uid="{B872520A-F2EF-448D-9AC6-194DA229F70D}">
      <formula1>$F$19:$F$34</formula1>
    </dataValidation>
    <dataValidation type="list" allowBlank="1" showInputMessage="1" showErrorMessage="1" sqref="C16" xr:uid="{B018DE16-BB2C-4476-B357-78E106CD6967}">
      <formula1>$B$26:$B$28</formula1>
    </dataValidation>
    <dataValidation type="list" allowBlank="1" showInputMessage="1" showErrorMessage="1" sqref="C15" xr:uid="{69792C7B-819F-4331-B574-EAF479B10509}">
      <formula1>$C$21:$C$23</formula1>
    </dataValidation>
    <dataValidation type="list" allowBlank="1" showInputMessage="1" showErrorMessage="1" sqref="C14" xr:uid="{823E8095-D55D-4F4F-B735-5D1D8CBC9AED}">
      <formula1>$B$21:$B$24</formula1>
    </dataValidation>
  </dataValidations>
  <pageMargins left="0.7" right="0.7" top="0.75" bottom="0.75" header="0.3" footer="0.3"/>
  <pageSetup paperSize="9" orientation="landscape" horizontalDpi="4294967293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32815A2-14A3-4A23-B2C6-27DB0D39C6B6}">
          <x14:formula1>
            <xm:f>'LISTA DE PROFESORES'!$D$2:$D$39</xm:f>
          </x14:formula1>
          <xm:sqref>C2</xm:sqref>
        </x14:dataValidation>
        <x14:dataValidation type="list" allowBlank="1" showInputMessage="1" showErrorMessage="1" xr:uid="{DD797514-28E5-4322-BC3F-54FA48F52540}">
          <x14:formula1>
            <xm:f>TEMAS!$D$4:$D$85</xm:f>
          </x14:formula1>
          <xm:sqref>C5</xm:sqref>
        </x14:dataValidation>
        <x14:dataValidation type="list" allowBlank="1" showInputMessage="1" showErrorMessage="1" xr:uid="{26E6C405-A9C9-4935-955B-44F24411D129}">
          <x14:formula1>
            <xm:f>'datos '!$B$2:$B$72</xm:f>
          </x14:formula1>
          <xm:sqref>C3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E72"/>
  <sheetViews>
    <sheetView workbookViewId="0">
      <selection activeCell="C12" sqref="C12"/>
    </sheetView>
  </sheetViews>
  <sheetFormatPr baseColWidth="10" defaultRowHeight="12"/>
  <cols>
    <col min="1" max="1" width="10.42578125" style="4" bestFit="1" customWidth="1"/>
    <col min="2" max="2" width="54.28515625" style="4" customWidth="1"/>
    <col min="3" max="3" width="19.42578125" style="4" bestFit="1" customWidth="1"/>
    <col min="4" max="4" width="34.85546875" style="4" bestFit="1" customWidth="1"/>
    <col min="5" max="5" width="29.7109375" style="4" bestFit="1" customWidth="1"/>
    <col min="6" max="16384" width="11.42578125" style="4"/>
  </cols>
  <sheetData>
    <row r="1" spans="1:5" ht="12.75" thickBot="1">
      <c r="A1" s="16" t="s">
        <v>156</v>
      </c>
      <c r="B1" s="17" t="s">
        <v>157</v>
      </c>
      <c r="C1" s="17" t="s">
        <v>216</v>
      </c>
      <c r="D1" s="17" t="s">
        <v>217</v>
      </c>
      <c r="E1" s="18" t="s">
        <v>246</v>
      </c>
    </row>
    <row r="2" spans="1:5">
      <c r="A2" s="95"/>
      <c r="B2" s="99"/>
      <c r="C2" s="99"/>
      <c r="D2" s="99"/>
      <c r="E2" s="100"/>
    </row>
    <row r="3" spans="1:5">
      <c r="A3" s="19" t="s">
        <v>50</v>
      </c>
      <c r="B3" s="15" t="s">
        <v>51</v>
      </c>
      <c r="C3" s="15" t="s">
        <v>358</v>
      </c>
      <c r="D3" s="15" t="s">
        <v>235</v>
      </c>
      <c r="E3" s="20"/>
    </row>
    <row r="4" spans="1:5">
      <c r="A4" s="21" t="s">
        <v>139</v>
      </c>
      <c r="B4" s="12" t="s">
        <v>140</v>
      </c>
      <c r="C4" s="12" t="s">
        <v>20</v>
      </c>
      <c r="D4" s="12" t="s">
        <v>215</v>
      </c>
      <c r="E4" s="22"/>
    </row>
    <row r="5" spans="1:5">
      <c r="A5" s="21" t="s">
        <v>153</v>
      </c>
      <c r="B5" s="12" t="s">
        <v>154</v>
      </c>
      <c r="C5" s="12"/>
      <c r="D5" s="12"/>
      <c r="E5" s="22"/>
    </row>
    <row r="6" spans="1:5">
      <c r="A6" s="21" t="s">
        <v>60</v>
      </c>
      <c r="B6" s="12" t="s">
        <v>61</v>
      </c>
      <c r="C6" s="12" t="s">
        <v>17</v>
      </c>
      <c r="D6" s="12" t="s">
        <v>236</v>
      </c>
      <c r="E6" s="22"/>
    </row>
    <row r="7" spans="1:5">
      <c r="A7" s="21" t="s">
        <v>87</v>
      </c>
      <c r="B7" s="12" t="s">
        <v>88</v>
      </c>
      <c r="C7" s="12" t="s">
        <v>17</v>
      </c>
      <c r="D7" s="12" t="s">
        <v>237</v>
      </c>
      <c r="E7" s="22"/>
    </row>
    <row r="8" spans="1:5">
      <c r="A8" s="21" t="s">
        <v>101</v>
      </c>
      <c r="B8" s="12" t="s">
        <v>102</v>
      </c>
      <c r="C8" s="12" t="s">
        <v>17</v>
      </c>
      <c r="D8" s="12" t="s">
        <v>215</v>
      </c>
      <c r="E8" s="22"/>
    </row>
    <row r="9" spans="1:5">
      <c r="A9" s="21" t="s">
        <v>141</v>
      </c>
      <c r="B9" s="12" t="s">
        <v>142</v>
      </c>
      <c r="C9" s="12" t="s">
        <v>219</v>
      </c>
      <c r="D9" s="12" t="s">
        <v>231</v>
      </c>
      <c r="E9" s="22"/>
    </row>
    <row r="10" spans="1:5">
      <c r="A10" s="21" t="s">
        <v>117</v>
      </c>
      <c r="B10" s="12" t="s">
        <v>118</v>
      </c>
      <c r="C10" s="12" t="s">
        <v>17</v>
      </c>
      <c r="D10" s="12" t="s">
        <v>238</v>
      </c>
      <c r="E10" s="22"/>
    </row>
    <row r="11" spans="1:5">
      <c r="A11" s="21" t="s">
        <v>149</v>
      </c>
      <c r="B11" s="12" t="s">
        <v>150</v>
      </c>
      <c r="C11" s="12" t="s">
        <v>17</v>
      </c>
      <c r="D11" s="12" t="s">
        <v>235</v>
      </c>
      <c r="E11" s="22"/>
    </row>
    <row r="12" spans="1:5">
      <c r="A12" s="21" t="s">
        <v>81</v>
      </c>
      <c r="B12" s="12" t="s">
        <v>82</v>
      </c>
      <c r="C12" s="12" t="s">
        <v>14</v>
      </c>
      <c r="D12" s="12" t="s">
        <v>241</v>
      </c>
      <c r="E12" s="22"/>
    </row>
    <row r="13" spans="1:5">
      <c r="A13" s="21" t="s">
        <v>64</v>
      </c>
      <c r="B13" s="12" t="s">
        <v>65</v>
      </c>
      <c r="C13" s="12" t="s">
        <v>14</v>
      </c>
      <c r="D13" s="12" t="s">
        <v>242</v>
      </c>
      <c r="E13" s="22"/>
    </row>
    <row r="14" spans="1:5">
      <c r="A14" s="21" t="s">
        <v>15</v>
      </c>
      <c r="B14" s="12" t="s">
        <v>16</v>
      </c>
      <c r="C14" s="12" t="s">
        <v>219</v>
      </c>
      <c r="D14" s="12" t="s">
        <v>228</v>
      </c>
      <c r="E14" s="22"/>
    </row>
    <row r="15" spans="1:5">
      <c r="A15" s="21" t="s">
        <v>32</v>
      </c>
      <c r="B15" s="12" t="s">
        <v>33</v>
      </c>
      <c r="C15" s="12" t="s">
        <v>219</v>
      </c>
      <c r="D15" s="12" t="s">
        <v>228</v>
      </c>
      <c r="E15" s="22"/>
    </row>
    <row r="16" spans="1:5">
      <c r="A16" s="21" t="s">
        <v>135</v>
      </c>
      <c r="B16" s="12" t="s">
        <v>136</v>
      </c>
      <c r="C16" s="12" t="s">
        <v>25</v>
      </c>
      <c r="D16" s="12" t="s">
        <v>223</v>
      </c>
      <c r="E16" s="22"/>
    </row>
    <row r="17" spans="1:5">
      <c r="A17" s="21" t="s">
        <v>56</v>
      </c>
      <c r="B17" s="12" t="s">
        <v>57</v>
      </c>
      <c r="C17" s="12" t="s">
        <v>14</v>
      </c>
      <c r="D17" s="12" t="s">
        <v>226</v>
      </c>
      <c r="E17" s="22"/>
    </row>
    <row r="18" spans="1:5">
      <c r="A18" s="21" t="s">
        <v>52</v>
      </c>
      <c r="B18" s="12" t="s">
        <v>53</v>
      </c>
      <c r="C18" s="12" t="s">
        <v>17</v>
      </c>
      <c r="D18" s="12" t="s">
        <v>224</v>
      </c>
      <c r="E18" s="22"/>
    </row>
    <row r="19" spans="1:5">
      <c r="A19" s="21" t="s">
        <v>113</v>
      </c>
      <c r="B19" s="12" t="s">
        <v>114</v>
      </c>
      <c r="C19" s="12" t="s">
        <v>17</v>
      </c>
      <c r="D19" s="12" t="s">
        <v>236</v>
      </c>
      <c r="E19" s="22"/>
    </row>
    <row r="20" spans="1:5">
      <c r="A20" s="21" t="s">
        <v>28</v>
      </c>
      <c r="B20" s="12" t="s">
        <v>29</v>
      </c>
      <c r="C20" s="12" t="s">
        <v>14</v>
      </c>
      <c r="D20" s="12" t="s">
        <v>239</v>
      </c>
      <c r="E20" s="23"/>
    </row>
    <row r="21" spans="1:5">
      <c r="A21" s="21" t="s">
        <v>40</v>
      </c>
      <c r="B21" s="12" t="s">
        <v>41</v>
      </c>
      <c r="C21" s="12" t="s">
        <v>14</v>
      </c>
      <c r="D21" s="12" t="s">
        <v>235</v>
      </c>
      <c r="E21" s="22"/>
    </row>
    <row r="22" spans="1:5">
      <c r="A22" s="21" t="s">
        <v>85</v>
      </c>
      <c r="B22" s="12" t="s">
        <v>86</v>
      </c>
      <c r="C22" s="12" t="s">
        <v>14</v>
      </c>
      <c r="D22" s="12" t="s">
        <v>237</v>
      </c>
      <c r="E22" s="22"/>
    </row>
    <row r="23" spans="1:5">
      <c r="A23" s="21" t="s">
        <v>111</v>
      </c>
      <c r="B23" s="12" t="s">
        <v>112</v>
      </c>
      <c r="C23" s="12" t="s">
        <v>219</v>
      </c>
      <c r="D23" s="12" t="s">
        <v>210</v>
      </c>
      <c r="E23" s="22"/>
    </row>
    <row r="24" spans="1:5">
      <c r="A24" s="21" t="s">
        <v>66</v>
      </c>
      <c r="B24" s="12" t="s">
        <v>67</v>
      </c>
      <c r="C24" s="12" t="s">
        <v>25</v>
      </c>
      <c r="D24" s="12" t="s">
        <v>224</v>
      </c>
      <c r="E24" s="22"/>
    </row>
    <row r="25" spans="1:5">
      <c r="A25" s="21" t="s">
        <v>75</v>
      </c>
      <c r="B25" s="12" t="s">
        <v>76</v>
      </c>
      <c r="C25" s="12" t="s">
        <v>25</v>
      </c>
      <c r="D25" s="12" t="s">
        <v>225</v>
      </c>
      <c r="E25" s="22"/>
    </row>
    <row r="26" spans="1:5">
      <c r="A26" s="21" t="s">
        <v>18</v>
      </c>
      <c r="B26" s="12" t="s">
        <v>19</v>
      </c>
      <c r="C26" s="12" t="s">
        <v>219</v>
      </c>
      <c r="D26" s="12" t="s">
        <v>232</v>
      </c>
      <c r="E26" s="22"/>
    </row>
    <row r="27" spans="1:5">
      <c r="A27" s="21" t="s">
        <v>44</v>
      </c>
      <c r="B27" s="12" t="s">
        <v>45</v>
      </c>
      <c r="C27" s="12" t="s">
        <v>14</v>
      </c>
      <c r="D27" s="12" t="s">
        <v>228</v>
      </c>
      <c r="E27" s="22"/>
    </row>
    <row r="28" spans="1:5">
      <c r="A28" s="21" t="s">
        <v>36</v>
      </c>
      <c r="B28" s="12" t="s">
        <v>37</v>
      </c>
      <c r="C28" s="12" t="s">
        <v>14</v>
      </c>
      <c r="D28" s="12" t="s">
        <v>242</v>
      </c>
      <c r="E28" s="22"/>
    </row>
    <row r="29" spans="1:5">
      <c r="A29" s="21" t="s">
        <v>46</v>
      </c>
      <c r="B29" s="12" t="s">
        <v>47</v>
      </c>
      <c r="C29" s="12" t="s">
        <v>14</v>
      </c>
      <c r="D29" s="12" t="s">
        <v>241</v>
      </c>
      <c r="E29" s="22"/>
    </row>
    <row r="30" spans="1:5">
      <c r="A30" s="21" t="s">
        <v>23</v>
      </c>
      <c r="B30" s="12" t="s">
        <v>24</v>
      </c>
      <c r="C30" s="12" t="s">
        <v>14</v>
      </c>
      <c r="D30" s="12" t="s">
        <v>233</v>
      </c>
      <c r="E30" s="22"/>
    </row>
    <row r="31" spans="1:5">
      <c r="A31" s="21" t="s">
        <v>21</v>
      </c>
      <c r="B31" s="12" t="s">
        <v>22</v>
      </c>
      <c r="C31" s="12" t="s">
        <v>14</v>
      </c>
      <c r="D31" s="12" t="s">
        <v>212</v>
      </c>
      <c r="E31" s="22"/>
    </row>
    <row r="32" spans="1:5">
      <c r="A32" s="21" t="s">
        <v>34</v>
      </c>
      <c r="B32" s="12" t="s">
        <v>35</v>
      </c>
      <c r="C32" s="12" t="s">
        <v>14</v>
      </c>
      <c r="D32" s="12" t="s">
        <v>223</v>
      </c>
      <c r="E32" s="24" t="s">
        <v>235</v>
      </c>
    </row>
    <row r="33" spans="1:5">
      <c r="A33" s="21" t="s">
        <v>129</v>
      </c>
      <c r="B33" s="12" t="s">
        <v>130</v>
      </c>
      <c r="C33" s="12" t="s">
        <v>358</v>
      </c>
      <c r="D33" s="12" t="s">
        <v>212</v>
      </c>
      <c r="E33" s="22"/>
    </row>
    <row r="34" spans="1:5">
      <c r="A34" s="21" t="s">
        <v>133</v>
      </c>
      <c r="B34" s="12" t="s">
        <v>134</v>
      </c>
      <c r="C34" s="12" t="s">
        <v>358</v>
      </c>
      <c r="D34" s="12" t="s">
        <v>227</v>
      </c>
      <c r="E34" s="22"/>
    </row>
    <row r="35" spans="1:5">
      <c r="A35" s="21" t="s">
        <v>119</v>
      </c>
      <c r="B35" s="12" t="s">
        <v>120</v>
      </c>
      <c r="C35" s="12" t="s">
        <v>17</v>
      </c>
      <c r="D35" s="12" t="s">
        <v>239</v>
      </c>
      <c r="E35" s="22"/>
    </row>
    <row r="36" spans="1:5">
      <c r="A36" s="21" t="s">
        <v>127</v>
      </c>
      <c r="B36" s="12" t="s">
        <v>128</v>
      </c>
      <c r="C36" s="12" t="s">
        <v>14</v>
      </c>
      <c r="D36" s="12" t="s">
        <v>242</v>
      </c>
      <c r="E36" s="22"/>
    </row>
    <row r="37" spans="1:5">
      <c r="A37" s="21" t="s">
        <v>121</v>
      </c>
      <c r="B37" s="12" t="s">
        <v>122</v>
      </c>
      <c r="C37" s="12" t="s">
        <v>20</v>
      </c>
      <c r="D37" s="12" t="s">
        <v>226</v>
      </c>
      <c r="E37" s="22"/>
    </row>
    <row r="38" spans="1:5">
      <c r="A38" s="21" t="s">
        <v>26</v>
      </c>
      <c r="B38" s="12" t="s">
        <v>27</v>
      </c>
      <c r="C38" s="12" t="s">
        <v>14</v>
      </c>
      <c r="D38" s="12" t="s">
        <v>243</v>
      </c>
      <c r="E38" s="22"/>
    </row>
    <row r="39" spans="1:5">
      <c r="A39" s="21" t="s">
        <v>58</v>
      </c>
      <c r="B39" s="12" t="s">
        <v>59</v>
      </c>
      <c r="C39" s="12" t="s">
        <v>14</v>
      </c>
      <c r="D39" s="12" t="s">
        <v>244</v>
      </c>
      <c r="E39" s="22"/>
    </row>
    <row r="40" spans="1:5">
      <c r="A40" s="21" t="s">
        <v>38</v>
      </c>
      <c r="B40" s="12" t="s">
        <v>39</v>
      </c>
      <c r="C40" s="12" t="s">
        <v>14</v>
      </c>
      <c r="D40" s="12" t="s">
        <v>240</v>
      </c>
      <c r="E40" s="24" t="s">
        <v>226</v>
      </c>
    </row>
    <row r="41" spans="1:5">
      <c r="A41" s="21" t="s">
        <v>48</v>
      </c>
      <c r="B41" s="12" t="s">
        <v>49</v>
      </c>
      <c r="C41" s="12" t="s">
        <v>14</v>
      </c>
      <c r="D41" s="12" t="s">
        <v>215</v>
      </c>
      <c r="E41" s="22"/>
    </row>
    <row r="42" spans="1:5">
      <c r="A42" s="21" t="s">
        <v>73</v>
      </c>
      <c r="B42" s="12" t="s">
        <v>74</v>
      </c>
      <c r="C42" s="12" t="s">
        <v>17</v>
      </c>
      <c r="D42" s="12" t="s">
        <v>221</v>
      </c>
      <c r="E42" s="22"/>
    </row>
    <row r="43" spans="1:5">
      <c r="A43" s="21" t="s">
        <v>109</v>
      </c>
      <c r="B43" s="12" t="s">
        <v>110</v>
      </c>
      <c r="C43" s="12" t="s">
        <v>14</v>
      </c>
      <c r="D43" s="12" t="s">
        <v>231</v>
      </c>
      <c r="E43" s="22"/>
    </row>
    <row r="44" spans="1:5">
      <c r="A44" s="21" t="s">
        <v>30</v>
      </c>
      <c r="B44" s="12" t="s">
        <v>31</v>
      </c>
      <c r="C44" s="12" t="s">
        <v>219</v>
      </c>
      <c r="D44" s="12" t="s">
        <v>233</v>
      </c>
      <c r="E44" s="22"/>
    </row>
    <row r="45" spans="1:5">
      <c r="A45" s="21" t="s">
        <v>68</v>
      </c>
      <c r="B45" s="12" t="s">
        <v>69</v>
      </c>
      <c r="C45" s="12" t="s">
        <v>14</v>
      </c>
      <c r="D45" s="12" t="s">
        <v>243</v>
      </c>
      <c r="E45" s="22"/>
    </row>
    <row r="46" spans="1:5">
      <c r="A46" s="25" t="s">
        <v>131</v>
      </c>
      <c r="B46" s="13" t="s">
        <v>132</v>
      </c>
      <c r="C46" s="12" t="s">
        <v>14</v>
      </c>
      <c r="D46" s="12" t="s">
        <v>240</v>
      </c>
      <c r="E46" s="22"/>
    </row>
    <row r="47" spans="1:5">
      <c r="A47" s="25" t="s">
        <v>99</v>
      </c>
      <c r="B47" s="13" t="s">
        <v>100</v>
      </c>
      <c r="C47" s="12" t="s">
        <v>17</v>
      </c>
      <c r="D47" s="12" t="s">
        <v>233</v>
      </c>
      <c r="E47" s="22"/>
    </row>
    <row r="48" spans="1:5">
      <c r="A48" s="25" t="s">
        <v>147</v>
      </c>
      <c r="B48" s="13" t="s">
        <v>148</v>
      </c>
      <c r="C48" s="12" t="s">
        <v>25</v>
      </c>
      <c r="D48" s="12" t="s">
        <v>225</v>
      </c>
      <c r="E48" s="22"/>
    </row>
    <row r="49" spans="1:5">
      <c r="A49" s="21" t="s">
        <v>137</v>
      </c>
      <c r="B49" s="12" t="s">
        <v>138</v>
      </c>
      <c r="C49" s="12" t="s">
        <v>20</v>
      </c>
      <c r="D49" s="12" t="s">
        <v>221</v>
      </c>
      <c r="E49" s="22"/>
    </row>
    <row r="50" spans="1:5">
      <c r="A50" s="21" t="s">
        <v>115</v>
      </c>
      <c r="B50" s="12" t="s">
        <v>116</v>
      </c>
      <c r="C50" s="12" t="s">
        <v>20</v>
      </c>
      <c r="D50" s="12" t="s">
        <v>222</v>
      </c>
      <c r="E50" s="22"/>
    </row>
    <row r="51" spans="1:5">
      <c r="A51" s="21" t="s">
        <v>125</v>
      </c>
      <c r="B51" s="12" t="s">
        <v>126</v>
      </c>
      <c r="C51" s="12" t="s">
        <v>14</v>
      </c>
      <c r="D51" s="12" t="s">
        <v>245</v>
      </c>
      <c r="E51" s="22"/>
    </row>
    <row r="52" spans="1:5">
      <c r="A52" s="21" t="s">
        <v>143</v>
      </c>
      <c r="B52" s="12" t="s">
        <v>144</v>
      </c>
      <c r="C52" s="12" t="s">
        <v>20</v>
      </c>
      <c r="D52" s="12" t="s">
        <v>220</v>
      </c>
      <c r="E52" s="22"/>
    </row>
    <row r="53" spans="1:5">
      <c r="A53" s="21" t="s">
        <v>83</v>
      </c>
      <c r="B53" s="12" t="s">
        <v>84</v>
      </c>
      <c r="C53" s="12" t="s">
        <v>14</v>
      </c>
      <c r="D53" s="12" t="s">
        <v>212</v>
      </c>
      <c r="E53" s="22"/>
    </row>
    <row r="54" spans="1:5">
      <c r="A54" s="21" t="s">
        <v>95</v>
      </c>
      <c r="B54" s="12" t="s">
        <v>96</v>
      </c>
      <c r="C54" s="12" t="s">
        <v>14</v>
      </c>
      <c r="D54" s="12" t="s">
        <v>210</v>
      </c>
      <c r="E54" s="22"/>
    </row>
    <row r="55" spans="1:5">
      <c r="A55" s="21" t="s">
        <v>89</v>
      </c>
      <c r="B55" s="12" t="s">
        <v>90</v>
      </c>
      <c r="C55" s="12" t="s">
        <v>358</v>
      </c>
      <c r="D55" s="12" t="s">
        <v>223</v>
      </c>
      <c r="E55" s="22"/>
    </row>
    <row r="56" spans="1:5">
      <c r="A56" s="21" t="s">
        <v>105</v>
      </c>
      <c r="B56" s="12" t="s">
        <v>106</v>
      </c>
      <c r="C56" s="12" t="s">
        <v>358</v>
      </c>
      <c r="D56" s="12" t="s">
        <v>225</v>
      </c>
      <c r="E56" s="22"/>
    </row>
    <row r="57" spans="1:5" ht="24">
      <c r="A57" s="21" t="s">
        <v>70</v>
      </c>
      <c r="B57" s="14" t="s">
        <v>213</v>
      </c>
      <c r="C57" s="12" t="s">
        <v>219</v>
      </c>
      <c r="D57" s="12" t="s">
        <v>231</v>
      </c>
      <c r="E57" s="22"/>
    </row>
    <row r="58" spans="1:5">
      <c r="A58" s="21" t="s">
        <v>151</v>
      </c>
      <c r="B58" s="12" t="s">
        <v>152</v>
      </c>
      <c r="C58" s="12" t="s">
        <v>20</v>
      </c>
      <c r="D58" s="12" t="s">
        <v>226</v>
      </c>
      <c r="E58" s="22"/>
    </row>
    <row r="59" spans="1:5">
      <c r="A59" s="21" t="s">
        <v>103</v>
      </c>
      <c r="B59" s="12" t="s">
        <v>104</v>
      </c>
      <c r="C59" s="12" t="s">
        <v>20</v>
      </c>
      <c r="D59" s="12" t="s">
        <v>227</v>
      </c>
      <c r="E59" s="22"/>
    </row>
    <row r="60" spans="1:5">
      <c r="A60" s="21" t="s">
        <v>145</v>
      </c>
      <c r="B60" s="12" t="s">
        <v>146</v>
      </c>
      <c r="C60" s="12" t="s">
        <v>17</v>
      </c>
      <c r="D60" s="12" t="s">
        <v>239</v>
      </c>
      <c r="E60" s="22"/>
    </row>
    <row r="61" spans="1:5">
      <c r="A61" s="21" t="s">
        <v>123</v>
      </c>
      <c r="B61" s="12" t="s">
        <v>124</v>
      </c>
      <c r="C61" s="12" t="s">
        <v>20</v>
      </c>
      <c r="D61" s="12" t="s">
        <v>227</v>
      </c>
      <c r="E61" s="22"/>
    </row>
    <row r="62" spans="1:5">
      <c r="A62" s="21" t="s">
        <v>77</v>
      </c>
      <c r="B62" s="12" t="s">
        <v>78</v>
      </c>
      <c r="C62" s="12" t="s">
        <v>20</v>
      </c>
      <c r="D62" s="12" t="s">
        <v>220</v>
      </c>
      <c r="E62" s="22"/>
    </row>
    <row r="63" spans="1:5">
      <c r="A63" s="21" t="s">
        <v>91</v>
      </c>
      <c r="B63" s="12" t="s">
        <v>92</v>
      </c>
      <c r="C63" s="12" t="s">
        <v>20</v>
      </c>
      <c r="D63" s="12" t="s">
        <v>221</v>
      </c>
      <c r="E63" s="22"/>
    </row>
    <row r="64" spans="1:5">
      <c r="A64" s="21" t="s">
        <v>62</v>
      </c>
      <c r="B64" s="12" t="s">
        <v>63</v>
      </c>
      <c r="C64" s="12" t="s">
        <v>17</v>
      </c>
      <c r="D64" s="12" t="s">
        <v>223</v>
      </c>
      <c r="E64" s="22"/>
    </row>
    <row r="65" spans="1:5">
      <c r="A65" s="21" t="s">
        <v>71</v>
      </c>
      <c r="B65" s="12" t="s">
        <v>72</v>
      </c>
      <c r="C65" s="12" t="s">
        <v>17</v>
      </c>
      <c r="D65" s="12" t="s">
        <v>224</v>
      </c>
      <c r="E65" s="24" t="s">
        <v>238</v>
      </c>
    </row>
    <row r="66" spans="1:5">
      <c r="A66" s="21" t="s">
        <v>79</v>
      </c>
      <c r="B66" s="12" t="s">
        <v>80</v>
      </c>
      <c r="C66" s="12" t="s">
        <v>20</v>
      </c>
      <c r="D66" s="12" t="s">
        <v>222</v>
      </c>
      <c r="E66" s="22"/>
    </row>
    <row r="67" spans="1:5">
      <c r="A67" s="21" t="s">
        <v>93</v>
      </c>
      <c r="B67" s="12" t="s">
        <v>94</v>
      </c>
      <c r="C67" s="12" t="s">
        <v>20</v>
      </c>
      <c r="D67" s="12" t="s">
        <v>222</v>
      </c>
      <c r="E67" s="22"/>
    </row>
    <row r="68" spans="1:5">
      <c r="A68" s="21" t="s">
        <v>107</v>
      </c>
      <c r="B68" s="12" t="s">
        <v>108</v>
      </c>
      <c r="C68" s="12" t="s">
        <v>20</v>
      </c>
      <c r="D68" s="12" t="s">
        <v>220</v>
      </c>
      <c r="E68" s="22"/>
    </row>
    <row r="69" spans="1:5">
      <c r="A69" s="21" t="s">
        <v>54</v>
      </c>
      <c r="B69" s="12" t="s">
        <v>55</v>
      </c>
      <c r="C69" s="12" t="s">
        <v>358</v>
      </c>
      <c r="D69" s="12" t="s">
        <v>238</v>
      </c>
      <c r="E69" s="24" t="s">
        <v>240</v>
      </c>
    </row>
    <row r="70" spans="1:5">
      <c r="A70" s="21" t="s">
        <v>42</v>
      </c>
      <c r="B70" s="12" t="s">
        <v>43</v>
      </c>
      <c r="C70" s="12" t="s">
        <v>358</v>
      </c>
      <c r="D70" s="12" t="s">
        <v>240</v>
      </c>
      <c r="E70" s="22"/>
    </row>
    <row r="71" spans="1:5">
      <c r="A71" s="21" t="s">
        <v>12</v>
      </c>
      <c r="B71" s="12" t="s">
        <v>13</v>
      </c>
      <c r="C71" s="12" t="s">
        <v>219</v>
      </c>
      <c r="D71" s="12" t="s">
        <v>232</v>
      </c>
      <c r="E71" s="24" t="s">
        <v>234</v>
      </c>
    </row>
    <row r="72" spans="1:5" ht="12.75" thickBot="1">
      <c r="A72" s="26" t="s">
        <v>97</v>
      </c>
      <c r="B72" s="27" t="s">
        <v>98</v>
      </c>
      <c r="C72" s="27" t="s">
        <v>17</v>
      </c>
      <c r="D72" s="27" t="s">
        <v>236</v>
      </c>
      <c r="E72" s="28"/>
    </row>
  </sheetData>
  <sheetProtection algorithmName="SHA-512" hashValue="AslnK4uDjubW49dcbAA3gI34OPPf5nRkNViXaJSa7qzM0kg/M86VQjMlv0zn2EHxlDcTbd1d46SIn36LBtmv0g==" saltValue="3sTa5Qh1etrvraDz0ZazZw==" spinCount="100000" sheet="1" objects="1" scenarios="1"/>
  <autoFilter ref="A1:F1" xr:uid="{00000000-0009-0000-0000-000008000000}">
    <sortState ref="A2:E71">
      <sortCondition ref="B1"/>
    </sortState>
  </autoFilter>
  <dataConsolidate/>
  <dataValidations count="1">
    <dataValidation type="list" allowBlank="1" showInputMessage="1" showErrorMessage="1" sqref="E33 E18 E14 D3:D72" xr:uid="{00000000-0002-0000-0800-000000000000}">
      <formula1>$D$3:$D$39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3"/>
  <dimension ref="A1:D39"/>
  <sheetViews>
    <sheetView workbookViewId="0">
      <selection activeCell="C11" sqref="C11"/>
    </sheetView>
  </sheetViews>
  <sheetFormatPr baseColWidth="10" defaultRowHeight="12"/>
  <cols>
    <col min="1" max="1" width="11.42578125" style="4"/>
    <col min="2" max="2" width="24.28515625" style="4" customWidth="1"/>
    <col min="3" max="3" width="23.42578125" style="4" customWidth="1"/>
    <col min="4" max="4" width="33.85546875" style="4" bestFit="1" customWidth="1"/>
    <col min="5" max="16384" width="11.42578125" style="4"/>
  </cols>
  <sheetData>
    <row r="1" spans="1:4" ht="12.75" thickBot="1">
      <c r="A1" s="4" t="s">
        <v>155</v>
      </c>
      <c r="B1" s="16" t="s">
        <v>159</v>
      </c>
      <c r="C1" s="29" t="s">
        <v>209</v>
      </c>
      <c r="D1" s="30" t="s">
        <v>211</v>
      </c>
    </row>
    <row r="2" spans="1:4">
      <c r="B2" s="95"/>
      <c r="C2" s="6"/>
      <c r="D2" s="96"/>
    </row>
    <row r="3" spans="1:4">
      <c r="B3" s="31" t="s">
        <v>160</v>
      </c>
      <c r="C3" s="10" t="s">
        <v>161</v>
      </c>
      <c r="D3" s="20" t="str">
        <f t="shared" ref="D3:D39" si="0">B3&amp;" "&amp;C3</f>
        <v xml:space="preserve">Amores Miranda Jorge Raúl </v>
      </c>
    </row>
    <row r="4" spans="1:4">
      <c r="B4" s="31" t="s">
        <v>379</v>
      </c>
      <c r="C4" s="10" t="s">
        <v>378</v>
      </c>
      <c r="D4" s="20" t="str">
        <f t="shared" si="0"/>
        <v>Analuiza Maiza Óscar Ivan</v>
      </c>
    </row>
    <row r="5" spans="1:4">
      <c r="B5" s="32" t="s">
        <v>162</v>
      </c>
      <c r="C5" s="7" t="s">
        <v>163</v>
      </c>
      <c r="D5" s="22" t="str">
        <f t="shared" si="0"/>
        <v xml:space="preserve">Arroba Arroba César Hernán </v>
      </c>
    </row>
    <row r="6" spans="1:4">
      <c r="B6" s="32" t="s">
        <v>164</v>
      </c>
      <c r="C6" s="7" t="s">
        <v>165</v>
      </c>
      <c r="D6" s="22" t="str">
        <f t="shared" si="0"/>
        <v>Cabrera Anda Santiago Paúl</v>
      </c>
    </row>
    <row r="7" spans="1:4">
      <c r="B7" s="32" t="s">
        <v>166</v>
      </c>
      <c r="C7" s="7" t="s">
        <v>167</v>
      </c>
      <c r="D7" s="22" t="str">
        <f t="shared" si="0"/>
        <v xml:space="preserve">Carrillo Rosero Carlos Mauricio </v>
      </c>
    </row>
    <row r="8" spans="1:4">
      <c r="B8" s="32" t="s">
        <v>168</v>
      </c>
      <c r="C8" s="7" t="s">
        <v>169</v>
      </c>
      <c r="D8" s="22" t="str">
        <f t="shared" si="0"/>
        <v>Castro Miniguano Christian Byron</v>
      </c>
    </row>
    <row r="9" spans="1:4">
      <c r="B9" s="32" t="s">
        <v>380</v>
      </c>
      <c r="C9" s="7" t="s">
        <v>381</v>
      </c>
      <c r="D9" s="22" t="str">
        <f t="shared" si="0"/>
        <v>Córdova Guambo Inés Virginia</v>
      </c>
    </row>
    <row r="10" spans="1:4">
      <c r="B10" s="32" t="s">
        <v>170</v>
      </c>
      <c r="C10" s="7" t="s">
        <v>171</v>
      </c>
      <c r="D10" s="22" t="str">
        <f t="shared" si="0"/>
        <v>Correa Jácome Juan Francisco</v>
      </c>
    </row>
    <row r="11" spans="1:4">
      <c r="B11" s="32" t="s">
        <v>172</v>
      </c>
      <c r="C11" s="7" t="s">
        <v>173</v>
      </c>
      <c r="D11" s="22" t="str">
        <f t="shared" si="0"/>
        <v>Escobar Luna Luis Eduardo</v>
      </c>
    </row>
    <row r="12" spans="1:4">
      <c r="B12" s="32" t="s">
        <v>174</v>
      </c>
      <c r="C12" s="7" t="s">
        <v>175</v>
      </c>
      <c r="D12" s="22" t="str">
        <f t="shared" si="0"/>
        <v>Espín Lagos Segundo Manuel</v>
      </c>
    </row>
    <row r="13" spans="1:4">
      <c r="B13" s="32" t="s">
        <v>368</v>
      </c>
      <c r="C13" s="7" t="s">
        <v>369</v>
      </c>
      <c r="D13" s="22" t="str">
        <f t="shared" si="0"/>
        <v>Espín Guerrero Víctor Rodrigo</v>
      </c>
    </row>
    <row r="14" spans="1:4">
      <c r="B14" s="33" t="s">
        <v>176</v>
      </c>
      <c r="C14" s="8" t="s">
        <v>177</v>
      </c>
      <c r="D14" s="22" t="str">
        <f t="shared" si="0"/>
        <v>Feijoó Wilma</v>
      </c>
    </row>
    <row r="15" spans="1:4">
      <c r="B15" s="33" t="s">
        <v>352</v>
      </c>
      <c r="C15" s="8" t="s">
        <v>353</v>
      </c>
      <c r="D15" s="22" t="str">
        <f t="shared" si="0"/>
        <v>García del Valle Javier</v>
      </c>
    </row>
    <row r="16" spans="1:4">
      <c r="B16" s="32" t="s">
        <v>178</v>
      </c>
      <c r="C16" s="7" t="s">
        <v>179</v>
      </c>
      <c r="D16" s="22" t="str">
        <f t="shared" si="0"/>
        <v>Guamanquispe Toasa Jorge Patricio</v>
      </c>
    </row>
    <row r="17" spans="2:4">
      <c r="B17" s="32" t="s">
        <v>180</v>
      </c>
      <c r="C17" s="7" t="s">
        <v>181</v>
      </c>
      <c r="D17" s="22" t="str">
        <f t="shared" si="0"/>
        <v>Hidalgo Velástegui Andrés Sebastián</v>
      </c>
    </row>
    <row r="18" spans="2:4">
      <c r="B18" s="32" t="s">
        <v>182</v>
      </c>
      <c r="C18" s="7" t="s">
        <v>183</v>
      </c>
      <c r="D18" s="22" t="str">
        <f t="shared" si="0"/>
        <v>Lascano Moreta Alejandra Marlene</v>
      </c>
    </row>
    <row r="19" spans="2:4">
      <c r="B19" s="33" t="s">
        <v>229</v>
      </c>
      <c r="C19" s="8" t="s">
        <v>230</v>
      </c>
      <c r="D19" s="22" t="str">
        <f t="shared" si="0"/>
        <v>Liger Manzano  Tamara de los Angeles</v>
      </c>
    </row>
    <row r="20" spans="2:4">
      <c r="B20" s="32" t="s">
        <v>184</v>
      </c>
      <c r="C20" s="7" t="s">
        <v>185</v>
      </c>
      <c r="D20" s="22" t="str">
        <f t="shared" si="0"/>
        <v>López López Germanico Adan</v>
      </c>
    </row>
    <row r="21" spans="2:4">
      <c r="B21" s="32" t="s">
        <v>186</v>
      </c>
      <c r="C21" s="7" t="s">
        <v>187</v>
      </c>
      <c r="D21" s="22" t="str">
        <f t="shared" si="0"/>
        <v>López Villacís Gonzalo Eduardo</v>
      </c>
    </row>
    <row r="22" spans="2:4">
      <c r="B22" s="33" t="s">
        <v>188</v>
      </c>
      <c r="C22" s="8" t="s">
        <v>189</v>
      </c>
      <c r="D22" s="22" t="str">
        <f t="shared" si="0"/>
        <v>Manzano Gallardo Ibeth Aracely</v>
      </c>
    </row>
    <row r="23" spans="2:4">
      <c r="B23" s="32" t="s">
        <v>190</v>
      </c>
      <c r="C23" s="7" t="s">
        <v>191</v>
      </c>
      <c r="D23" s="22" t="str">
        <f t="shared" si="0"/>
        <v>Mayorga Pardo Alex Santiago</v>
      </c>
    </row>
    <row r="24" spans="2:4">
      <c r="B24" s="32" t="s">
        <v>370</v>
      </c>
      <c r="C24" s="7" t="s">
        <v>371</v>
      </c>
      <c r="D24" s="22" t="str">
        <f t="shared" si="0"/>
        <v>Moya Pinta Diego Armando</v>
      </c>
    </row>
    <row r="25" spans="2:4">
      <c r="B25" s="32" t="s">
        <v>365</v>
      </c>
      <c r="C25" s="7" t="s">
        <v>366</v>
      </c>
      <c r="D25" s="22" t="str">
        <f t="shared" si="0"/>
        <v>Núñez  Judith</v>
      </c>
    </row>
    <row r="26" spans="2:4">
      <c r="B26" s="32" t="s">
        <v>192</v>
      </c>
      <c r="C26" s="7" t="s">
        <v>193</v>
      </c>
      <c r="D26" s="22" t="str">
        <f t="shared" si="0"/>
        <v>Núñez Núñez Diego Fernando</v>
      </c>
    </row>
    <row r="27" spans="2:4">
      <c r="B27" s="32" t="s">
        <v>194</v>
      </c>
      <c r="C27" s="7" t="s">
        <v>195</v>
      </c>
      <c r="D27" s="22" t="str">
        <f t="shared" si="0"/>
        <v>Paredes Salinas Juan Gilberto</v>
      </c>
    </row>
    <row r="28" spans="2:4">
      <c r="B28" s="32" t="s">
        <v>372</v>
      </c>
      <c r="C28" s="7" t="s">
        <v>362</v>
      </c>
      <c r="D28" s="22" t="str">
        <f t="shared" si="0"/>
        <v>Paredes Robalino María Belén</v>
      </c>
    </row>
    <row r="29" spans="2:4">
      <c r="B29" s="32" t="s">
        <v>196</v>
      </c>
      <c r="C29" s="7" t="s">
        <v>197</v>
      </c>
      <c r="D29" s="22" t="str">
        <f t="shared" si="0"/>
        <v>Patín Manobanda Gustavo David</v>
      </c>
    </row>
    <row r="30" spans="2:4">
      <c r="B30" s="33" t="s">
        <v>198</v>
      </c>
      <c r="C30" s="8" t="s">
        <v>373</v>
      </c>
      <c r="D30" s="22" t="str">
        <f t="shared" si="0"/>
        <v xml:space="preserve">Paucar Samaniego Mayra </v>
      </c>
    </row>
    <row r="31" spans="2:4">
      <c r="B31" s="33" t="s">
        <v>351</v>
      </c>
      <c r="C31" s="8" t="s">
        <v>361</v>
      </c>
      <c r="D31" s="22" t="str">
        <f t="shared" si="0"/>
        <v>Peña Jordán Francisco Agustín</v>
      </c>
    </row>
    <row r="32" spans="2:4">
      <c r="B32" s="32" t="s">
        <v>363</v>
      </c>
      <c r="C32" s="7" t="s">
        <v>364</v>
      </c>
      <c r="D32" s="22" t="str">
        <f t="shared" si="0"/>
        <v>Pérez Verónica</v>
      </c>
    </row>
    <row r="33" spans="2:4">
      <c r="B33" s="32" t="s">
        <v>199</v>
      </c>
      <c r="C33" s="7" t="s">
        <v>200</v>
      </c>
      <c r="D33" s="22" t="str">
        <f t="shared" si="0"/>
        <v>Pérez Salinas Cristian Fabián</v>
      </c>
    </row>
    <row r="34" spans="2:4">
      <c r="B34" s="32" t="s">
        <v>374</v>
      </c>
      <c r="C34" s="7" t="s">
        <v>375</v>
      </c>
      <c r="D34" s="22" t="str">
        <f t="shared" si="0"/>
        <v>Proaño Molina Paola Mariela</v>
      </c>
    </row>
    <row r="35" spans="2:4">
      <c r="B35" s="32" t="s">
        <v>201</v>
      </c>
      <c r="C35" s="7" t="s">
        <v>202</v>
      </c>
      <c r="D35" s="22" t="str">
        <f t="shared" si="0"/>
        <v>Reyes Bedoya Donald Eduardo</v>
      </c>
    </row>
    <row r="36" spans="2:4">
      <c r="B36" s="32" t="s">
        <v>376</v>
      </c>
      <c r="C36" s="7" t="s">
        <v>377</v>
      </c>
      <c r="D36" s="22" t="str">
        <f t="shared" si="0"/>
        <v>San Antonio Serrano Thalia Daniela</v>
      </c>
    </row>
    <row r="37" spans="2:4">
      <c r="B37" s="32" t="s">
        <v>203</v>
      </c>
      <c r="C37" s="7" t="s">
        <v>204</v>
      </c>
      <c r="D37" s="22" t="str">
        <f t="shared" si="0"/>
        <v xml:space="preserve">Vaca Ortega Wilson Henry </v>
      </c>
    </row>
    <row r="38" spans="2:4">
      <c r="B38" s="32" t="s">
        <v>205</v>
      </c>
      <c r="C38" s="7" t="s">
        <v>206</v>
      </c>
      <c r="D38" s="22" t="str">
        <f t="shared" si="0"/>
        <v>Valle Velasco Pablo Raúl</v>
      </c>
    </row>
    <row r="39" spans="2:4" ht="12.75" thickBot="1">
      <c r="B39" s="34" t="s">
        <v>207</v>
      </c>
      <c r="C39" s="9" t="s">
        <v>208</v>
      </c>
      <c r="D39" s="28" t="str">
        <f t="shared" si="0"/>
        <v>Viera Alulema Edissón Fernando</v>
      </c>
    </row>
  </sheetData>
  <sheetProtection algorithmName="SHA-512" hashValue="7/fMXPTsN5pxj4x2aohOTLmg9W+bA6qRZFVX++SkKrzmB8XcrgAlaf48EI45eQC12c+ORwChfZttbIQPWGMVAQ==" saltValue="sGZ9GbQ4HPGeFoAhnpGABg==" spinCount="100000" sheet="1" objects="1" scenarios="1"/>
  <autoFilter ref="A1:D38" xr:uid="{00000000-0009-0000-0000-000009000000}">
    <sortState ref="A2:D29">
      <sortCondition ref="D1:D28"/>
    </sortState>
  </autoFilter>
  <dataValidations count="1">
    <dataValidation type="list" allowBlank="1" showInputMessage="1" showErrorMessage="1" sqref="E3:E4" xr:uid="{00000000-0002-0000-0900-000000000000}">
      <formula1>$D$3:$D$48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4"/>
  <dimension ref="A1:A8"/>
  <sheetViews>
    <sheetView workbookViewId="0">
      <selection activeCell="C12" sqref="C12"/>
    </sheetView>
  </sheetViews>
  <sheetFormatPr baseColWidth="10" defaultRowHeight="12"/>
  <cols>
    <col min="1" max="1" width="19.42578125" style="4" bestFit="1" customWidth="1"/>
    <col min="2" max="16384" width="11.42578125" style="4"/>
  </cols>
  <sheetData>
    <row r="1" spans="1:1">
      <c r="A1" s="35" t="s">
        <v>158</v>
      </c>
    </row>
    <row r="2" spans="1:1">
      <c r="A2" s="6"/>
    </row>
    <row r="3" spans="1:1">
      <c r="A3" s="11" t="s">
        <v>14</v>
      </c>
    </row>
    <row r="4" spans="1:1">
      <c r="A4" s="11" t="s">
        <v>17</v>
      </c>
    </row>
    <row r="5" spans="1:1">
      <c r="A5" s="11" t="s">
        <v>20</v>
      </c>
    </row>
    <row r="6" spans="1:1">
      <c r="A6" s="11" t="s">
        <v>219</v>
      </c>
    </row>
    <row r="7" spans="1:1">
      <c r="A7" s="11" t="s">
        <v>25</v>
      </c>
    </row>
    <row r="8" spans="1:1">
      <c r="A8" s="4" t="s">
        <v>358</v>
      </c>
    </row>
  </sheetData>
  <sheetProtection algorithmName="SHA-512" hashValue="tXPkbH4rHT2W/3W7keHOqKOa3iUeNC7XN/4pmagkqTKOKaYqjRSgBvHzSD4oIow3ZR4C+SxIwMPbaPfJZ0sqXg==" saltValue="yrn45o1pbxMCc3gBd6/WHQ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6"/>
  <dimension ref="A1:G85"/>
  <sheetViews>
    <sheetView topLeftCell="A43" zoomScaleNormal="100" workbookViewId="0">
      <selection activeCell="C12" sqref="C12"/>
    </sheetView>
  </sheetViews>
  <sheetFormatPr baseColWidth="10" defaultRowHeight="12"/>
  <cols>
    <col min="1" max="1" width="10.42578125" style="44" bestFit="1" customWidth="1"/>
    <col min="2" max="2" width="29.42578125" style="44" customWidth="1"/>
    <col min="3" max="3" width="66" style="44" bestFit="1" customWidth="1"/>
    <col min="4" max="4" width="61.85546875" style="44" customWidth="1"/>
    <col min="5" max="6" width="11.42578125" style="44"/>
    <col min="7" max="7" width="27.7109375" style="44" bestFit="1" customWidth="1"/>
    <col min="8" max="16384" width="11.42578125" style="44"/>
  </cols>
  <sheetData>
    <row r="1" spans="1:7" ht="12.75" thickBot="1"/>
    <row r="2" spans="1:7" ht="12.75" thickBot="1">
      <c r="A2" s="47" t="s">
        <v>310</v>
      </c>
      <c r="B2" s="48" t="s">
        <v>158</v>
      </c>
      <c r="C2" s="48" t="s">
        <v>264</v>
      </c>
      <c r="D2" s="47" t="s">
        <v>311</v>
      </c>
    </row>
    <row r="3" spans="1:7" ht="12.75" thickBot="1">
      <c r="A3" s="43"/>
      <c r="B3" s="97"/>
      <c r="C3" s="98"/>
      <c r="D3" s="46"/>
    </row>
    <row r="4" spans="1:7">
      <c r="A4" s="43" t="str">
        <f>+'PREGUNTA 2 '!$C$6</f>
        <v>Básicas de Ingeniería</v>
      </c>
      <c r="B4" s="43" t="s">
        <v>219</v>
      </c>
      <c r="C4" s="49" t="s">
        <v>312</v>
      </c>
      <c r="D4" s="46" t="str">
        <f>IF(A4=B4,C4,"(-)(-)")</f>
        <v>(-)(-)</v>
      </c>
      <c r="G4" s="50"/>
    </row>
    <row r="5" spans="1:7">
      <c r="A5" s="43" t="str">
        <f>+'PREGUNTA 2 '!$C$6</f>
        <v>Básicas de Ingeniería</v>
      </c>
      <c r="B5" s="43" t="s">
        <v>219</v>
      </c>
      <c r="C5" s="51" t="s">
        <v>313</v>
      </c>
      <c r="D5" s="43" t="str">
        <f t="shared" ref="D5:D65" si="0">IF(A5=B5,C5,"(-)(-)")</f>
        <v>(-)(-)</v>
      </c>
      <c r="G5" s="50"/>
    </row>
    <row r="6" spans="1:7">
      <c r="A6" s="43" t="str">
        <f>+'PREGUNTA 2 '!$C$6</f>
        <v>Básicas de Ingeniería</v>
      </c>
      <c r="B6" s="43" t="s">
        <v>219</v>
      </c>
      <c r="C6" s="51" t="s">
        <v>314</v>
      </c>
      <c r="D6" s="43" t="str">
        <f t="shared" si="0"/>
        <v>(-)(-)</v>
      </c>
      <c r="G6" s="50"/>
    </row>
    <row r="7" spans="1:7">
      <c r="A7" s="43" t="str">
        <f>+'PREGUNTA 2 '!$C$6</f>
        <v>Básicas de Ingeniería</v>
      </c>
      <c r="B7" s="43" t="s">
        <v>219</v>
      </c>
      <c r="C7" s="51" t="s">
        <v>315</v>
      </c>
      <c r="D7" s="43" t="str">
        <f t="shared" si="0"/>
        <v>(-)(-)</v>
      </c>
      <c r="G7" s="50"/>
    </row>
    <row r="8" spans="1:7">
      <c r="A8" s="43" t="str">
        <f>+'PREGUNTA 2 '!$C$6</f>
        <v>Básicas de Ingeniería</v>
      </c>
      <c r="B8" s="43" t="s">
        <v>219</v>
      </c>
      <c r="C8" s="51" t="s">
        <v>265</v>
      </c>
      <c r="D8" s="43" t="str">
        <f t="shared" si="0"/>
        <v>(-)(-)</v>
      </c>
      <c r="G8" s="50"/>
    </row>
    <row r="9" spans="1:7">
      <c r="A9" s="43" t="str">
        <f>+'PREGUNTA 2 '!$C$6</f>
        <v>Básicas de Ingeniería</v>
      </c>
      <c r="B9" s="43" t="s">
        <v>219</v>
      </c>
      <c r="C9" s="52" t="s">
        <v>316</v>
      </c>
      <c r="D9" s="43" t="str">
        <f t="shared" si="0"/>
        <v>(-)(-)</v>
      </c>
      <c r="G9" s="50"/>
    </row>
    <row r="10" spans="1:7">
      <c r="A10" s="43" t="str">
        <f>+'PREGUNTA 2 '!$C$6</f>
        <v>Básicas de Ingeniería</v>
      </c>
      <c r="B10" s="43" t="s">
        <v>219</v>
      </c>
      <c r="C10" s="52" t="s">
        <v>317</v>
      </c>
      <c r="D10" s="43" t="str">
        <f t="shared" si="0"/>
        <v>(-)(-)</v>
      </c>
      <c r="G10" s="50"/>
    </row>
    <row r="11" spans="1:7" ht="12.75" thickBot="1">
      <c r="A11" s="43" t="str">
        <f>+'PREGUNTA 2 '!$C$6</f>
        <v>Básicas de Ingeniería</v>
      </c>
      <c r="B11" s="45" t="s">
        <v>219</v>
      </c>
      <c r="C11" s="53" t="s">
        <v>318</v>
      </c>
      <c r="D11" s="43" t="str">
        <f t="shared" si="0"/>
        <v>(-)(-)</v>
      </c>
      <c r="G11" s="50"/>
    </row>
    <row r="12" spans="1:7">
      <c r="A12" s="43" t="str">
        <f>+'PREGUNTA 2 '!$C$6</f>
        <v>Básicas de Ingeniería</v>
      </c>
      <c r="B12" s="46" t="s">
        <v>14</v>
      </c>
      <c r="C12" s="46" t="s">
        <v>266</v>
      </c>
      <c r="D12" s="43" t="str">
        <f t="shared" si="0"/>
        <v>Análisis de funciones</v>
      </c>
      <c r="G12" s="50"/>
    </row>
    <row r="13" spans="1:7">
      <c r="A13" s="43" t="str">
        <f>+'PREGUNTA 2 '!$C$6</f>
        <v>Básicas de Ingeniería</v>
      </c>
      <c r="B13" s="43" t="s">
        <v>14</v>
      </c>
      <c r="C13" s="43" t="s">
        <v>319</v>
      </c>
      <c r="D13" s="43" t="str">
        <f t="shared" si="0"/>
        <v>Cálculo de áreas, longitudes y volúmenes</v>
      </c>
      <c r="G13" s="50"/>
    </row>
    <row r="14" spans="1:7">
      <c r="A14" s="43" t="str">
        <f>+'PREGUNTA 2 '!$C$6</f>
        <v>Básicas de Ingeniería</v>
      </c>
      <c r="B14" s="43" t="s">
        <v>14</v>
      </c>
      <c r="C14" s="43" t="s">
        <v>267</v>
      </c>
      <c r="D14" s="43" t="str">
        <f t="shared" si="0"/>
        <v>Modelos Matemáticos</v>
      </c>
      <c r="G14" s="50"/>
    </row>
    <row r="15" spans="1:7">
      <c r="A15" s="43" t="str">
        <f>+'PREGUNTA 2 '!$C$6</f>
        <v>Básicas de Ingeniería</v>
      </c>
      <c r="B15" s="43" t="s">
        <v>14</v>
      </c>
      <c r="C15" s="43" t="s">
        <v>268</v>
      </c>
      <c r="D15" s="43" t="str">
        <f t="shared" si="0"/>
        <v>Probabilidades y Distribuciones</v>
      </c>
      <c r="G15" s="50"/>
    </row>
    <row r="16" spans="1:7">
      <c r="A16" s="43" t="str">
        <f>+'PREGUNTA 2 '!$C$6</f>
        <v>Básicas de Ingeniería</v>
      </c>
      <c r="B16" s="43" t="s">
        <v>14</v>
      </c>
      <c r="C16" s="43" t="s">
        <v>269</v>
      </c>
      <c r="D16" s="43" t="str">
        <f t="shared" si="0"/>
        <v>Leyes de Newton</v>
      </c>
      <c r="G16" s="50"/>
    </row>
    <row r="17" spans="1:7">
      <c r="A17" s="43" t="str">
        <f>+'PREGUNTA 2 '!$C$6</f>
        <v>Básicas de Ingeniería</v>
      </c>
      <c r="B17" s="43" t="s">
        <v>14</v>
      </c>
      <c r="C17" s="43" t="s">
        <v>270</v>
      </c>
      <c r="D17" s="43" t="str">
        <f t="shared" si="0"/>
        <v>Vectores</v>
      </c>
      <c r="G17" s="50"/>
    </row>
    <row r="18" spans="1:7">
      <c r="A18" s="43" t="str">
        <f>+'PREGUNTA 2 '!$C$6</f>
        <v>Básicas de Ingeniería</v>
      </c>
      <c r="B18" s="43" t="s">
        <v>14</v>
      </c>
      <c r="C18" s="54" t="s">
        <v>271</v>
      </c>
      <c r="D18" s="43" t="str">
        <f t="shared" si="0"/>
        <v>Trabajo potencia y energía</v>
      </c>
      <c r="G18" s="50"/>
    </row>
    <row r="19" spans="1:7">
      <c r="A19" s="43" t="str">
        <f>+'PREGUNTA 2 '!$C$6</f>
        <v>Básicas de Ingeniería</v>
      </c>
      <c r="B19" s="43" t="s">
        <v>14</v>
      </c>
      <c r="C19" s="54" t="s">
        <v>272</v>
      </c>
      <c r="D19" s="43" t="str">
        <f t="shared" si="0"/>
        <v>Sistema de ecuaciones</v>
      </c>
      <c r="G19" s="50"/>
    </row>
    <row r="20" spans="1:7">
      <c r="A20" s="43" t="str">
        <f>+'PREGUNTA 2 '!$C$6</f>
        <v>Básicas de Ingeniería</v>
      </c>
      <c r="B20" s="43" t="s">
        <v>14</v>
      </c>
      <c r="C20" s="54" t="s">
        <v>273</v>
      </c>
      <c r="D20" s="43" t="str">
        <f t="shared" si="0"/>
        <v>Matrices y determinantes</v>
      </c>
    </row>
    <row r="21" spans="1:7">
      <c r="A21" s="43" t="str">
        <f>+'PREGUNTA 2 '!$C$6</f>
        <v>Básicas de Ingeniería</v>
      </c>
      <c r="B21" s="43" t="s">
        <v>14</v>
      </c>
      <c r="C21" s="54" t="s">
        <v>274</v>
      </c>
      <c r="D21" s="43" t="str">
        <f t="shared" si="0"/>
        <v>Nomenclatura química</v>
      </c>
    </row>
    <row r="22" spans="1:7">
      <c r="A22" s="43" t="str">
        <f>+'PREGUNTA 2 '!$C$6</f>
        <v>Básicas de Ingeniería</v>
      </c>
      <c r="B22" s="43" t="s">
        <v>14</v>
      </c>
      <c r="C22" s="54" t="s">
        <v>275</v>
      </c>
      <c r="D22" s="43" t="str">
        <f t="shared" si="0"/>
        <v>Procesos de oxidación y reducción</v>
      </c>
    </row>
    <row r="23" spans="1:7">
      <c r="A23" s="43" t="str">
        <f>+'PREGUNTA 2 '!$C$6</f>
        <v>Básicas de Ingeniería</v>
      </c>
      <c r="B23" s="43" t="s">
        <v>14</v>
      </c>
      <c r="C23" s="55" t="s">
        <v>276</v>
      </c>
      <c r="D23" s="43" t="str">
        <f t="shared" si="0"/>
        <v>Circuitos rlc</v>
      </c>
    </row>
    <row r="24" spans="1:7">
      <c r="A24" s="43" t="str">
        <f>+'PREGUNTA 2 '!$C$6</f>
        <v>Básicas de Ingeniería</v>
      </c>
      <c r="B24" s="43" t="s">
        <v>14</v>
      </c>
      <c r="C24" s="54" t="s">
        <v>277</v>
      </c>
      <c r="D24" s="43" t="str">
        <f t="shared" si="0"/>
        <v>Calculo del factor potencia</v>
      </c>
    </row>
    <row r="25" spans="1:7">
      <c r="A25" s="43" t="str">
        <f>+'PREGUNTA 2 '!$C$6</f>
        <v>Básicas de Ingeniería</v>
      </c>
      <c r="B25" s="43" t="s">
        <v>14</v>
      </c>
      <c r="C25" s="54" t="s">
        <v>320</v>
      </c>
      <c r="D25" s="43" t="str">
        <f t="shared" si="0"/>
        <v>Motor asíncrono, determinación de la velocidad mediante la frecuencia</v>
      </c>
    </row>
    <row r="26" spans="1:7">
      <c r="A26" s="43" t="str">
        <f>+'PREGUNTA 2 '!$C$6</f>
        <v>Básicas de Ingeniería</v>
      </c>
      <c r="B26" s="43" t="s">
        <v>14</v>
      </c>
      <c r="C26" s="54" t="s">
        <v>321</v>
      </c>
      <c r="D26" s="43" t="str">
        <f t="shared" si="0"/>
        <v>Calculo de potencia en motor asíncrono conexión estrella y triangulo</v>
      </c>
    </row>
    <row r="27" spans="1:7">
      <c r="A27" s="43" t="str">
        <f>+'PREGUNTA 2 '!$C$6</f>
        <v>Básicas de Ingeniería</v>
      </c>
      <c r="B27" s="43" t="s">
        <v>14</v>
      </c>
      <c r="C27" s="54" t="s">
        <v>322</v>
      </c>
      <c r="D27" s="43" t="str">
        <f t="shared" si="0"/>
        <v>Cálculos de elementos electrónico de potencia, tiristores</v>
      </c>
    </row>
    <row r="28" spans="1:7">
      <c r="A28" s="43" t="str">
        <f>+'PREGUNTA 2 '!$C$6</f>
        <v>Básicas de Ingeniería</v>
      </c>
      <c r="B28" s="43" t="s">
        <v>14</v>
      </c>
      <c r="C28" s="54" t="s">
        <v>323</v>
      </c>
      <c r="D28" s="43" t="str">
        <f t="shared" si="0"/>
        <v>Análisis de riesgos en los puestos de trabajo</v>
      </c>
    </row>
    <row r="29" spans="1:7">
      <c r="A29" s="43" t="str">
        <f>+'PREGUNTA 2 '!$C$6</f>
        <v>Básicas de Ingeniería</v>
      </c>
      <c r="B29" s="43" t="s">
        <v>14</v>
      </c>
      <c r="C29" s="54" t="s">
        <v>278</v>
      </c>
      <c r="D29" s="43" t="str">
        <f t="shared" si="0"/>
        <v>Condiciones inseguras y acciones inseguras</v>
      </c>
    </row>
    <row r="30" spans="1:7">
      <c r="A30" s="43" t="str">
        <f>+'PREGUNTA 2 '!$C$6</f>
        <v>Básicas de Ingeniería</v>
      </c>
      <c r="B30" s="43" t="s">
        <v>14</v>
      </c>
      <c r="C30" s="54" t="s">
        <v>324</v>
      </c>
      <c r="D30" s="43" t="str">
        <f t="shared" si="0"/>
        <v>Tasas de interés</v>
      </c>
    </row>
    <row r="31" spans="1:7">
      <c r="A31" s="43" t="str">
        <f>+'PREGUNTA 2 '!$C$6</f>
        <v>Básicas de Ingeniería</v>
      </c>
      <c r="B31" s="43" t="s">
        <v>14</v>
      </c>
      <c r="C31" s="54" t="s">
        <v>325</v>
      </c>
      <c r="D31" s="43" t="str">
        <f t="shared" si="0"/>
        <v>Costos de producción</v>
      </c>
    </row>
    <row r="32" spans="1:7">
      <c r="A32" s="43" t="str">
        <f>+'PREGUNTA 2 '!$C$6</f>
        <v>Básicas de Ingeniería</v>
      </c>
      <c r="B32" s="43" t="s">
        <v>14</v>
      </c>
      <c r="C32" s="54" t="s">
        <v>326</v>
      </c>
      <c r="D32" s="43" t="str">
        <f t="shared" si="0"/>
        <v>Pronósticos lineales y estacionales y variables</v>
      </c>
    </row>
    <row r="33" spans="1:4">
      <c r="A33" s="43" t="str">
        <f>+'PREGUNTA 2 '!$C$6</f>
        <v>Básicas de Ingeniería</v>
      </c>
      <c r="B33" s="43" t="s">
        <v>14</v>
      </c>
      <c r="C33" s="54" t="s">
        <v>279</v>
      </c>
      <c r="D33" s="43" t="str">
        <f t="shared" si="0"/>
        <v>Valor del dinero en el tiempo</v>
      </c>
    </row>
    <row r="34" spans="1:4">
      <c r="A34" s="43" t="str">
        <f>+'PREGUNTA 2 '!$C$6</f>
        <v>Básicas de Ingeniería</v>
      </c>
      <c r="B34" s="43" t="s">
        <v>14</v>
      </c>
      <c r="C34" s="54" t="s">
        <v>327</v>
      </c>
      <c r="D34" s="43" t="str">
        <f t="shared" si="0"/>
        <v>Tablas de amortización</v>
      </c>
    </row>
    <row r="35" spans="1:4">
      <c r="A35" s="43" t="str">
        <f>+'PREGUNTA 2 '!$C$6</f>
        <v>Básicas de Ingeniería</v>
      </c>
      <c r="B35" s="43" t="s">
        <v>14</v>
      </c>
      <c r="C35" s="54" t="s">
        <v>280</v>
      </c>
      <c r="D35" s="43" t="str">
        <f t="shared" si="0"/>
        <v>Depreciaciones de activos fijos</v>
      </c>
    </row>
    <row r="36" spans="1:4">
      <c r="A36" s="43" t="str">
        <f>+'PREGUNTA 2 '!$C$6</f>
        <v>Básicas de Ingeniería</v>
      </c>
      <c r="B36" s="43" t="s">
        <v>14</v>
      </c>
      <c r="C36" s="54" t="s">
        <v>281</v>
      </c>
      <c r="D36" s="43" t="str">
        <f t="shared" si="0"/>
        <v>Rentabilidad de proyectos</v>
      </c>
    </row>
    <row r="37" spans="1:4" ht="12.75" thickBot="1">
      <c r="A37" s="43" t="str">
        <f>+'PREGUNTA 2 '!$C$6</f>
        <v>Básicas de Ingeniería</v>
      </c>
      <c r="B37" s="45" t="s">
        <v>14</v>
      </c>
      <c r="C37" s="54" t="s">
        <v>328</v>
      </c>
      <c r="D37" s="43" t="str">
        <f t="shared" si="0"/>
        <v>Estados financieros básicos</v>
      </c>
    </row>
    <row r="38" spans="1:4">
      <c r="A38" s="43" t="str">
        <f>+'PREGUNTA 2 '!$C$6</f>
        <v>Básicas de Ingeniería</v>
      </c>
      <c r="B38" s="46" t="s">
        <v>17</v>
      </c>
      <c r="C38" s="58" t="s">
        <v>282</v>
      </c>
      <c r="D38" s="43" t="str">
        <f t="shared" si="0"/>
        <v>(-)(-)</v>
      </c>
    </row>
    <row r="39" spans="1:4">
      <c r="A39" s="43" t="str">
        <f>+'PREGUNTA 2 '!$C$6</f>
        <v>Básicas de Ingeniería</v>
      </c>
      <c r="B39" s="43" t="s">
        <v>17</v>
      </c>
      <c r="C39" s="59" t="s">
        <v>346</v>
      </c>
      <c r="D39" s="43" t="str">
        <f t="shared" si="0"/>
        <v>(-)(-)</v>
      </c>
    </row>
    <row r="40" spans="1:4">
      <c r="A40" s="43" t="str">
        <f>+'PREGUNTA 2 '!$C$6</f>
        <v>Básicas de Ingeniería</v>
      </c>
      <c r="B40" s="43" t="s">
        <v>17</v>
      </c>
      <c r="C40" s="59" t="s">
        <v>347</v>
      </c>
      <c r="D40" s="43" t="str">
        <f t="shared" si="0"/>
        <v>(-)(-)</v>
      </c>
    </row>
    <row r="41" spans="1:4">
      <c r="A41" s="43" t="str">
        <f>+'PREGUNTA 2 '!$C$6</f>
        <v>Básicas de Ingeniería</v>
      </c>
      <c r="B41" s="43" t="s">
        <v>17</v>
      </c>
      <c r="C41" s="59" t="s">
        <v>348</v>
      </c>
      <c r="D41" s="43" t="str">
        <f t="shared" si="0"/>
        <v>(-)(-)</v>
      </c>
    </row>
    <row r="42" spans="1:4">
      <c r="A42" s="43" t="str">
        <f>+'PREGUNTA 2 '!$C$6</f>
        <v>Básicas de Ingeniería</v>
      </c>
      <c r="B42" s="43" t="s">
        <v>17</v>
      </c>
      <c r="C42" s="59" t="s">
        <v>349</v>
      </c>
      <c r="D42" s="43" t="str">
        <f t="shared" si="0"/>
        <v>(-)(-)</v>
      </c>
    </row>
    <row r="43" spans="1:4">
      <c r="A43" s="43" t="str">
        <f>+'PREGUNTA 2 '!$C$6</f>
        <v>Básicas de Ingeniería</v>
      </c>
      <c r="B43" s="43" t="s">
        <v>17</v>
      </c>
      <c r="C43" s="59" t="s">
        <v>283</v>
      </c>
      <c r="D43" s="43" t="str">
        <f t="shared" si="0"/>
        <v>(-)(-)</v>
      </c>
    </row>
    <row r="44" spans="1:4">
      <c r="A44" s="43" t="str">
        <f>+'PREGUNTA 2 '!$C$6</f>
        <v>Básicas de Ingeniería</v>
      </c>
      <c r="B44" s="43" t="s">
        <v>17</v>
      </c>
      <c r="C44" s="59" t="s">
        <v>284</v>
      </c>
      <c r="D44" s="43" t="str">
        <f t="shared" si="0"/>
        <v>(-)(-)</v>
      </c>
    </row>
    <row r="45" spans="1:4">
      <c r="A45" s="43" t="str">
        <f>+'PREGUNTA 2 '!$C$6</f>
        <v>Básicas de Ingeniería</v>
      </c>
      <c r="B45" s="43" t="s">
        <v>17</v>
      </c>
      <c r="C45" s="59" t="s">
        <v>285</v>
      </c>
      <c r="D45" s="43" t="str">
        <f t="shared" si="0"/>
        <v>(-)(-)</v>
      </c>
    </row>
    <row r="46" spans="1:4">
      <c r="A46" s="43" t="str">
        <f>+'PREGUNTA 2 '!$C$6</f>
        <v>Básicas de Ingeniería</v>
      </c>
      <c r="B46" s="43" t="s">
        <v>17</v>
      </c>
      <c r="C46" s="60" t="s">
        <v>286</v>
      </c>
      <c r="D46" s="43" t="str">
        <f t="shared" si="0"/>
        <v>(-)(-)</v>
      </c>
    </row>
    <row r="47" spans="1:4">
      <c r="A47" s="43" t="str">
        <f>+'PREGUNTA 2 '!$C$6</f>
        <v>Básicas de Ingeniería</v>
      </c>
      <c r="B47" s="43" t="s">
        <v>17</v>
      </c>
      <c r="C47" s="61" t="s">
        <v>287</v>
      </c>
      <c r="D47" s="43" t="str">
        <f t="shared" si="0"/>
        <v>(-)(-)</v>
      </c>
    </row>
    <row r="48" spans="1:4">
      <c r="A48" s="43" t="str">
        <f>+'PREGUNTA 2 '!$C$6</f>
        <v>Básicas de Ingeniería</v>
      </c>
      <c r="B48" s="43" t="s">
        <v>17</v>
      </c>
      <c r="C48" s="61" t="s">
        <v>288</v>
      </c>
      <c r="D48" s="43" t="str">
        <f t="shared" si="0"/>
        <v>(-)(-)</v>
      </c>
    </row>
    <row r="49" spans="1:4">
      <c r="A49" s="43" t="str">
        <f>+'PREGUNTA 2 '!$C$6</f>
        <v>Básicas de Ingeniería</v>
      </c>
      <c r="B49" s="43" t="s">
        <v>17</v>
      </c>
      <c r="C49" s="61" t="s">
        <v>289</v>
      </c>
      <c r="D49" s="43" t="str">
        <f t="shared" si="0"/>
        <v>(-)(-)</v>
      </c>
    </row>
    <row r="50" spans="1:4">
      <c r="A50" s="43" t="str">
        <f>+'PREGUNTA 2 '!$C$6</f>
        <v>Básicas de Ingeniería</v>
      </c>
      <c r="B50" s="43" t="s">
        <v>358</v>
      </c>
      <c r="C50" s="62" t="s">
        <v>290</v>
      </c>
      <c r="D50" s="43" t="str">
        <f t="shared" si="0"/>
        <v>(-)(-)</v>
      </c>
    </row>
    <row r="51" spans="1:4">
      <c r="A51" s="43" t="str">
        <f>+'PREGUNTA 2 '!$C$6</f>
        <v>Básicas de Ingeniería</v>
      </c>
      <c r="B51" s="43" t="s">
        <v>17</v>
      </c>
      <c r="C51" s="62" t="s">
        <v>291</v>
      </c>
      <c r="D51" s="43" t="str">
        <f t="shared" si="0"/>
        <v>(-)(-)</v>
      </c>
    </row>
    <row r="52" spans="1:4">
      <c r="A52" s="43" t="str">
        <f>+'PREGUNTA 2 '!$C$6</f>
        <v>Básicas de Ingeniería</v>
      </c>
      <c r="B52" s="43" t="s">
        <v>17</v>
      </c>
      <c r="C52" s="62" t="s">
        <v>292</v>
      </c>
      <c r="D52" s="43" t="str">
        <f t="shared" si="0"/>
        <v>(-)(-)</v>
      </c>
    </row>
    <row r="53" spans="1:4">
      <c r="A53" s="43" t="str">
        <f>+'PREGUNTA 2 '!$C$6</f>
        <v>Básicas de Ingeniería</v>
      </c>
      <c r="B53" s="43" t="s">
        <v>17</v>
      </c>
      <c r="C53" s="62" t="s">
        <v>293</v>
      </c>
      <c r="D53" s="43" t="str">
        <f t="shared" si="0"/>
        <v>(-)(-)</v>
      </c>
    </row>
    <row r="54" spans="1:4">
      <c r="A54" s="43" t="str">
        <f>+'PREGUNTA 2 '!$C$6</f>
        <v>Básicas de Ingeniería</v>
      </c>
      <c r="B54" s="43" t="s">
        <v>17</v>
      </c>
      <c r="C54" s="62" t="s">
        <v>294</v>
      </c>
      <c r="D54" s="43" t="str">
        <f t="shared" si="0"/>
        <v>(-)(-)</v>
      </c>
    </row>
    <row r="55" spans="1:4">
      <c r="A55" s="43" t="str">
        <f>+'PREGUNTA 2 '!$C$6</f>
        <v>Básicas de Ingeniería</v>
      </c>
      <c r="B55" s="43" t="s">
        <v>17</v>
      </c>
      <c r="C55" s="62" t="s">
        <v>295</v>
      </c>
      <c r="D55" s="43" t="str">
        <f t="shared" si="0"/>
        <v>(-)(-)</v>
      </c>
    </row>
    <row r="56" spans="1:4">
      <c r="A56" s="43" t="str">
        <f>+'PREGUNTA 2 '!$C$6</f>
        <v>Básicas de Ingeniería</v>
      </c>
      <c r="B56" s="43" t="s">
        <v>17</v>
      </c>
      <c r="C56" s="62" t="s">
        <v>296</v>
      </c>
      <c r="D56" s="43" t="str">
        <f t="shared" si="0"/>
        <v>(-)(-)</v>
      </c>
    </row>
    <row r="57" spans="1:4">
      <c r="A57" s="43" t="str">
        <f>+'PREGUNTA 2 '!$C$6</f>
        <v>Básicas de Ingeniería</v>
      </c>
      <c r="B57" s="43" t="s">
        <v>17</v>
      </c>
      <c r="C57" s="62" t="s">
        <v>297</v>
      </c>
      <c r="D57" s="43" t="str">
        <f t="shared" si="0"/>
        <v>(-)(-)</v>
      </c>
    </row>
    <row r="58" spans="1:4">
      <c r="A58" s="43" t="str">
        <f>+'PREGUNTA 2 '!$C$6</f>
        <v>Básicas de Ingeniería</v>
      </c>
      <c r="B58" s="43" t="s">
        <v>17</v>
      </c>
      <c r="C58" s="62" t="s">
        <v>298</v>
      </c>
      <c r="D58" s="43" t="str">
        <f t="shared" si="0"/>
        <v>(-)(-)</v>
      </c>
    </row>
    <row r="59" spans="1:4">
      <c r="A59" s="43" t="str">
        <f>+'PREGUNTA 2 '!$C$6</f>
        <v>Básicas de Ingeniería</v>
      </c>
      <c r="B59" s="43" t="s">
        <v>358</v>
      </c>
      <c r="C59" s="62" t="s">
        <v>299</v>
      </c>
      <c r="D59" s="43" t="str">
        <f t="shared" si="0"/>
        <v>(-)(-)</v>
      </c>
    </row>
    <row r="60" spans="1:4">
      <c r="A60" s="43" t="str">
        <f>+'PREGUNTA 2 '!$C$6</f>
        <v>Básicas de Ingeniería</v>
      </c>
      <c r="B60" s="43" t="s">
        <v>358</v>
      </c>
      <c r="C60" s="62" t="s">
        <v>329</v>
      </c>
      <c r="D60" s="43" t="str">
        <f t="shared" si="0"/>
        <v>(-)(-)</v>
      </c>
    </row>
    <row r="61" spans="1:4" ht="12.75" thickBot="1">
      <c r="A61" s="43" t="str">
        <f>+'PREGUNTA 2 '!$C$6</f>
        <v>Básicas de Ingeniería</v>
      </c>
      <c r="B61" s="43" t="s">
        <v>358</v>
      </c>
      <c r="C61" s="63" t="s">
        <v>330</v>
      </c>
      <c r="D61" s="43" t="str">
        <f t="shared" si="0"/>
        <v>(-)(-)</v>
      </c>
    </row>
    <row r="62" spans="1:4">
      <c r="A62" s="43" t="str">
        <f>+'PREGUNTA 2 '!$C$6</f>
        <v>Básicas de Ingeniería</v>
      </c>
      <c r="B62" s="46" t="s">
        <v>25</v>
      </c>
      <c r="C62" s="46" t="s">
        <v>300</v>
      </c>
      <c r="D62" s="43" t="str">
        <f t="shared" si="0"/>
        <v>(-)(-)</v>
      </c>
    </row>
    <row r="63" spans="1:4">
      <c r="A63" s="43" t="str">
        <f>+'PREGUNTA 2 '!$C$6</f>
        <v>Básicas de Ingeniería</v>
      </c>
      <c r="B63" s="43" t="s">
        <v>25</v>
      </c>
      <c r="C63" s="43" t="s">
        <v>301</v>
      </c>
      <c r="D63" s="43" t="str">
        <f t="shared" si="0"/>
        <v>(-)(-)</v>
      </c>
    </row>
    <row r="64" spans="1:4">
      <c r="A64" s="43" t="str">
        <f>+'PREGUNTA 2 '!$C$6</f>
        <v>Básicas de Ingeniería</v>
      </c>
      <c r="B64" s="43" t="s">
        <v>25</v>
      </c>
      <c r="C64" s="43" t="s">
        <v>331</v>
      </c>
      <c r="D64" s="43" t="str">
        <f t="shared" si="0"/>
        <v>(-)(-)</v>
      </c>
    </row>
    <row r="65" spans="1:4">
      <c r="A65" s="43" t="str">
        <f>+'PREGUNTA 2 '!$C$6</f>
        <v>Básicas de Ingeniería</v>
      </c>
      <c r="B65" s="43" t="s">
        <v>25</v>
      </c>
      <c r="C65" s="43" t="s">
        <v>302</v>
      </c>
      <c r="D65" s="43" t="str">
        <f t="shared" si="0"/>
        <v>(-)(-)</v>
      </c>
    </row>
    <row r="66" spans="1:4">
      <c r="A66" s="43" t="str">
        <f>+'PREGUNTA 2 '!$C$6</f>
        <v>Básicas de Ingeniería</v>
      </c>
      <c r="B66" s="43" t="s">
        <v>25</v>
      </c>
      <c r="C66" s="43" t="s">
        <v>303</v>
      </c>
      <c r="D66" s="43" t="str">
        <f t="shared" ref="D66:D85" si="1">IF(A66=B66,C66,"(-)(-)")</f>
        <v>(-)(-)</v>
      </c>
    </row>
    <row r="67" spans="1:4">
      <c r="A67" s="43" t="str">
        <f>+'PREGUNTA 2 '!$C$6</f>
        <v>Básicas de Ingeniería</v>
      </c>
      <c r="B67" s="43" t="s">
        <v>25</v>
      </c>
      <c r="C67" s="43" t="s">
        <v>304</v>
      </c>
      <c r="D67" s="43" t="str">
        <f t="shared" si="1"/>
        <v>(-)(-)</v>
      </c>
    </row>
    <row r="68" spans="1:4">
      <c r="A68" s="43" t="str">
        <f>+'PREGUNTA 2 '!$C$6</f>
        <v>Básicas de Ingeniería</v>
      </c>
      <c r="B68" s="43" t="s">
        <v>25</v>
      </c>
      <c r="C68" s="43" t="s">
        <v>305</v>
      </c>
      <c r="D68" s="43" t="str">
        <f t="shared" si="1"/>
        <v>(-)(-)</v>
      </c>
    </row>
    <row r="69" spans="1:4" ht="12.75" thickBot="1">
      <c r="A69" s="43" t="str">
        <f>+'PREGUNTA 2 '!$C$6</f>
        <v>Básicas de Ingeniería</v>
      </c>
      <c r="B69" s="45" t="s">
        <v>25</v>
      </c>
      <c r="C69" s="45" t="s">
        <v>306</v>
      </c>
      <c r="D69" s="43" t="str">
        <f t="shared" si="1"/>
        <v>(-)(-)</v>
      </c>
    </row>
    <row r="70" spans="1:4">
      <c r="A70" s="43" t="str">
        <f>+'PREGUNTA 2 '!$C$6</f>
        <v>Básicas de Ingeniería</v>
      </c>
      <c r="B70" s="46" t="s">
        <v>20</v>
      </c>
      <c r="C70" s="56" t="s">
        <v>332</v>
      </c>
      <c r="D70" s="43" t="str">
        <f t="shared" si="1"/>
        <v>(-)(-)</v>
      </c>
    </row>
    <row r="71" spans="1:4">
      <c r="A71" s="43" t="str">
        <f>+'PREGUNTA 2 '!$C$6</f>
        <v>Básicas de Ingeniería</v>
      </c>
      <c r="B71" s="43" t="s">
        <v>20</v>
      </c>
      <c r="C71" s="57" t="s">
        <v>333</v>
      </c>
      <c r="D71" s="43" t="str">
        <f t="shared" si="1"/>
        <v>(-)(-)</v>
      </c>
    </row>
    <row r="72" spans="1:4">
      <c r="A72" s="43" t="str">
        <f>+'PREGUNTA 2 '!$C$6</f>
        <v>Básicas de Ingeniería</v>
      </c>
      <c r="B72" s="43" t="s">
        <v>20</v>
      </c>
      <c r="C72" s="57" t="s">
        <v>334</v>
      </c>
      <c r="D72" s="43" t="str">
        <f t="shared" si="1"/>
        <v>(-)(-)</v>
      </c>
    </row>
    <row r="73" spans="1:4">
      <c r="A73" s="43" t="str">
        <f>+'PREGUNTA 2 '!$C$6</f>
        <v>Básicas de Ingeniería</v>
      </c>
      <c r="B73" s="43" t="s">
        <v>20</v>
      </c>
      <c r="C73" s="57" t="s">
        <v>335</v>
      </c>
      <c r="D73" s="43" t="str">
        <f t="shared" si="1"/>
        <v>(-)(-)</v>
      </c>
    </row>
    <row r="74" spans="1:4">
      <c r="A74" s="43" t="str">
        <f>+'PREGUNTA 2 '!$C$6</f>
        <v>Básicas de Ingeniería</v>
      </c>
      <c r="B74" s="43" t="s">
        <v>20</v>
      </c>
      <c r="C74" s="57" t="s">
        <v>336</v>
      </c>
      <c r="D74" s="43" t="str">
        <f t="shared" si="1"/>
        <v>(-)(-)</v>
      </c>
    </row>
    <row r="75" spans="1:4">
      <c r="A75" s="43" t="str">
        <f>+'PREGUNTA 2 '!$C$6</f>
        <v>Básicas de Ingeniería</v>
      </c>
      <c r="B75" s="43" t="s">
        <v>20</v>
      </c>
      <c r="C75" s="57" t="s">
        <v>337</v>
      </c>
      <c r="D75" s="43" t="str">
        <f t="shared" si="1"/>
        <v>(-)(-)</v>
      </c>
    </row>
    <row r="76" spans="1:4">
      <c r="A76" s="43" t="str">
        <f>+'PREGUNTA 2 '!$C$6</f>
        <v>Básicas de Ingeniería</v>
      </c>
      <c r="B76" s="43" t="s">
        <v>20</v>
      </c>
      <c r="C76" s="57" t="s">
        <v>338</v>
      </c>
      <c r="D76" s="43" t="str">
        <f t="shared" si="1"/>
        <v>(-)(-)</v>
      </c>
    </row>
    <row r="77" spans="1:4">
      <c r="A77" s="43" t="str">
        <f>+'PREGUNTA 2 '!$C$6</f>
        <v>Básicas de Ingeniería</v>
      </c>
      <c r="B77" s="43" t="s">
        <v>20</v>
      </c>
      <c r="C77" s="57" t="s">
        <v>339</v>
      </c>
      <c r="D77" s="43" t="str">
        <f t="shared" si="1"/>
        <v>(-)(-)</v>
      </c>
    </row>
    <row r="78" spans="1:4">
      <c r="A78" s="43" t="str">
        <f>+'PREGUNTA 2 '!$C$6</f>
        <v>Básicas de Ingeniería</v>
      </c>
      <c r="B78" s="43" t="s">
        <v>20</v>
      </c>
      <c r="C78" s="57" t="s">
        <v>307</v>
      </c>
      <c r="D78" s="43" t="str">
        <f t="shared" si="1"/>
        <v>(-)(-)</v>
      </c>
    </row>
    <row r="79" spans="1:4">
      <c r="A79" s="43" t="str">
        <f>+'PREGUNTA 2 '!$C$6</f>
        <v>Básicas de Ingeniería</v>
      </c>
      <c r="B79" s="43" t="s">
        <v>20</v>
      </c>
      <c r="C79" s="57" t="s">
        <v>308</v>
      </c>
      <c r="D79" s="43" t="str">
        <f t="shared" si="1"/>
        <v>(-)(-)</v>
      </c>
    </row>
    <row r="80" spans="1:4">
      <c r="A80" s="43" t="str">
        <f>+'PREGUNTA 2 '!$C$6</f>
        <v>Básicas de Ingeniería</v>
      </c>
      <c r="B80" s="43" t="s">
        <v>20</v>
      </c>
      <c r="C80" s="57" t="s">
        <v>340</v>
      </c>
      <c r="D80" s="43" t="str">
        <f t="shared" si="1"/>
        <v>(-)(-)</v>
      </c>
    </row>
    <row r="81" spans="1:4">
      <c r="A81" s="43" t="str">
        <f>+'PREGUNTA 2 '!$C$6</f>
        <v>Básicas de Ingeniería</v>
      </c>
      <c r="B81" s="43" t="s">
        <v>20</v>
      </c>
      <c r="C81" s="57" t="s">
        <v>341</v>
      </c>
      <c r="D81" s="43" t="str">
        <f t="shared" si="1"/>
        <v>(-)(-)</v>
      </c>
    </row>
    <row r="82" spans="1:4">
      <c r="A82" s="43" t="str">
        <f>+'PREGUNTA 2 '!$C$6</f>
        <v>Básicas de Ingeniería</v>
      </c>
      <c r="B82" s="43" t="s">
        <v>20</v>
      </c>
      <c r="C82" s="57" t="s">
        <v>342</v>
      </c>
      <c r="D82" s="43" t="str">
        <f t="shared" si="1"/>
        <v>(-)(-)</v>
      </c>
    </row>
    <row r="83" spans="1:4">
      <c r="A83" s="43" t="str">
        <f>+'PREGUNTA 2 '!$C$6</f>
        <v>Básicas de Ingeniería</v>
      </c>
      <c r="B83" s="43" t="s">
        <v>20</v>
      </c>
      <c r="C83" s="57" t="s">
        <v>343</v>
      </c>
      <c r="D83" s="43" t="str">
        <f t="shared" si="1"/>
        <v>(-)(-)</v>
      </c>
    </row>
    <row r="84" spans="1:4">
      <c r="A84" s="43" t="str">
        <f>+'PREGUNTA 2 '!$C$6</f>
        <v>Básicas de Ingeniería</v>
      </c>
      <c r="B84" s="43" t="s">
        <v>20</v>
      </c>
      <c r="C84" s="57" t="s">
        <v>309</v>
      </c>
      <c r="D84" s="43" t="str">
        <f t="shared" si="1"/>
        <v>(-)(-)</v>
      </c>
    </row>
    <row r="85" spans="1:4" ht="12.75" thickBot="1">
      <c r="A85" s="45" t="str">
        <f>+'PREGUNTA 2 '!$C$6</f>
        <v>Básicas de Ingeniería</v>
      </c>
      <c r="B85" s="45" t="s">
        <v>20</v>
      </c>
      <c r="C85" s="64" t="s">
        <v>344</v>
      </c>
      <c r="D85" s="45" t="str">
        <f t="shared" si="1"/>
        <v>(-)(-)</v>
      </c>
    </row>
  </sheetData>
  <sheetProtection algorithmName="SHA-512" hashValue="sWF/uujsFJNwAp/7XnW6w0ALiBgKqNR3ELFFKqD5DlsF8yRDKW7C7HPnCjxkx7Z1Pllt+Vc3tY83RqoNLGfxDA==" saltValue="4xBoEylNZZ2lW5+9Gunqx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12</vt:i4>
      </vt:variant>
    </vt:vector>
  </HeadingPairs>
  <TitlesOfParts>
    <vt:vector size="26" baseType="lpstr">
      <vt:lpstr>PREGUNTA 1</vt:lpstr>
      <vt:lpstr>PREGUNTA 2 </vt:lpstr>
      <vt:lpstr>PREGUNTA 3</vt:lpstr>
      <vt:lpstr>PREGUNTA 4</vt:lpstr>
      <vt:lpstr>PREGUNTA 5</vt:lpstr>
      <vt:lpstr>PREGUNTA 6</vt:lpstr>
      <vt:lpstr>PREGUNTA 7</vt:lpstr>
      <vt:lpstr>PREGUNTA 8</vt:lpstr>
      <vt:lpstr>PREGUNTA 9</vt:lpstr>
      <vt:lpstr>PREGUNTA 10</vt:lpstr>
      <vt:lpstr>datos </vt:lpstr>
      <vt:lpstr>LISTA DE PROFESORES</vt:lpstr>
      <vt:lpstr>AREAS</vt:lpstr>
      <vt:lpstr>TEMAS</vt:lpstr>
      <vt:lpstr>'LISTA DE PROFESORES'!Climatización_Industrial</vt:lpstr>
      <vt:lpstr>'LISTA DE PROFESORES'!DOCENTES</vt:lpstr>
      <vt:lpstr>'PREGUNTA 1'!TEMAS</vt:lpstr>
      <vt:lpstr>'PREGUNTA 10'!TEMAS</vt:lpstr>
      <vt:lpstr>'PREGUNTA 2 '!TEMAS</vt:lpstr>
      <vt:lpstr>'PREGUNTA 3'!TEMAS</vt:lpstr>
      <vt:lpstr>'PREGUNTA 4'!TEMAS</vt:lpstr>
      <vt:lpstr>'PREGUNTA 5'!TEMAS</vt:lpstr>
      <vt:lpstr>'PREGUNTA 6'!TEMAS</vt:lpstr>
      <vt:lpstr>'PREGUNTA 7'!TEMAS</vt:lpstr>
      <vt:lpstr>'PREGUNTA 8'!TEMAS</vt:lpstr>
      <vt:lpstr>'PREGUNTA 9'!TEMAS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Personal</cp:lastModifiedBy>
  <cp:lastPrinted>2015-03-27T02:19:26Z</cp:lastPrinted>
  <dcterms:created xsi:type="dcterms:W3CDTF">2012-07-18T04:43:25Z</dcterms:created>
  <dcterms:modified xsi:type="dcterms:W3CDTF">2018-01-16T16:10:01Z</dcterms:modified>
</cp:coreProperties>
</file>