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czba odpowiedzi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<sst xmlns="http://schemas.openxmlformats.org/spreadsheetml/2006/main" count="229" uniqueCount="121">
  <si>
    <t xml:space="preserve">Sygnatura czasowa</t>
  </si>
  <si>
    <t xml:space="preserve">Gender</t>
  </si>
  <si>
    <t xml:space="preserve">Wiek</t>
  </si>
  <si>
    <t xml:space="preserve">Education</t>
  </si>
  <si>
    <t xml:space="preserve">IT education</t>
  </si>
  <si>
    <t xml:space="preserve">IT work</t>
  </si>
  <si>
    <t xml:space="preserve">Content-based Filtering: Filmy - Satysfakcja</t>
  </si>
  <si>
    <t xml:space="preserve">Komentarz</t>
  </si>
  <si>
    <t xml:space="preserve">Content-based Filtering: Filmy - Proste</t>
  </si>
  <si>
    <t xml:space="preserve">Content-based Filtering: Filmy - Elastyczne</t>
  </si>
  <si>
    <t xml:space="preserve">Content-based Filtering: Filmy - Ugruntowane</t>
  </si>
  <si>
    <t xml:space="preserve">Content-based Filtering: Filmy - Rozszerzalne</t>
  </si>
  <si>
    <t xml:space="preserve">Content-based Filtering: Filmy - Oparte na źródłach</t>
  </si>
  <si>
    <t xml:space="preserve">Collaborative Filtering BPR: Filmy - Satysfakcja</t>
  </si>
  <si>
    <t xml:space="preserve">Collaborative Filtering BPR: Filmy - Proste</t>
  </si>
  <si>
    <t xml:space="preserve">Collaborative Filtering BPR: Filmy - Elastyczne</t>
  </si>
  <si>
    <t xml:space="preserve">Collaborative Filtering BPR: Filmy - Ugruntowane</t>
  </si>
  <si>
    <t xml:space="preserve">Collaborative Filtering BPR: Filmy - Rozszerzalne</t>
  </si>
  <si>
    <t xml:space="preserve">Collaborative Filtering BPR: Filmy - Oparte na źródłach</t>
  </si>
  <si>
    <t xml:space="preserve">Reinforcement Learning: Filmy - Satysfakcja</t>
  </si>
  <si>
    <t xml:space="preserve">Reinforcement Learning: Filmy - Proste</t>
  </si>
  <si>
    <t xml:space="preserve">Reinforcement Learning: Filmy - Elastyczne</t>
  </si>
  <si>
    <t xml:space="preserve">Reinforcement Learning: Filmy - Ugruntowane</t>
  </si>
  <si>
    <t xml:space="preserve">Reinforcement Learning: Filmy - Rozszerzalne</t>
  </si>
  <si>
    <t xml:space="preserve">Reinforcement Learning: Filmy - Oparte na źródłach</t>
  </si>
  <si>
    <t xml:space="preserve">Content-based Filtering: Oferty kupna produktów - Satysfakcja</t>
  </si>
  <si>
    <t xml:space="preserve">Content-based Filtering: Oferty kupna produktów - Proste</t>
  </si>
  <si>
    <t xml:space="preserve">Content-based Filtering: Oferty kupna produktów - Elastyczne</t>
  </si>
  <si>
    <t xml:space="preserve">Content-based Filtering: Oferty kupna produktów - Ugruntowane</t>
  </si>
  <si>
    <t xml:space="preserve">Content-based Filtering: Oferty kupna produktów - Rozszerzalne</t>
  </si>
  <si>
    <t xml:space="preserve">Content-based Filtering: Oferty kupna produktów - Oparte na źródłach</t>
  </si>
  <si>
    <t xml:space="preserve">Collaborative Filtering BPR: Oferty kupna produktów - Satysfakcja</t>
  </si>
  <si>
    <t xml:space="preserve">Collaborative Filtering BPR: Oferty kupna produktów - Proste</t>
  </si>
  <si>
    <t xml:space="preserve">Collaborative Filtering BPR: Oferty kupna produktów - Elastyczne</t>
  </si>
  <si>
    <t xml:space="preserve">Collaborative Filtering BPR: Oferty kupna produktów - Ugruntowane</t>
  </si>
  <si>
    <t xml:space="preserve">Collaborative Filtering BPR: Oferty kupna produktów - Rozszerzalne</t>
  </si>
  <si>
    <t xml:space="preserve">Collaborative Filtering BPR: Oferty kupna produktów - Oparte na źródłach</t>
  </si>
  <si>
    <t xml:space="preserve">Reinforcement Learning: Oferty kupna produktów - Satysfakcja</t>
  </si>
  <si>
    <t xml:space="preserve">Reinforcement Learning: Oferty kupna produktów - Proste</t>
  </si>
  <si>
    <t xml:space="preserve">Reinforcement Learning: Oferty kupna produktów - Elastyczne</t>
  </si>
  <si>
    <t xml:space="preserve">Reinforcement Learning: Oferty kupna produktów - Ugruntowane</t>
  </si>
  <si>
    <t xml:space="preserve">Reinforcement Learning: Oferty kupna produktów - Rozszerzalne</t>
  </si>
  <si>
    <t xml:space="preserve">Reinforcement Learning: Oferty kupna produktów - Oparte na źródłach</t>
  </si>
  <si>
    <t xml:space="preserve">Content-based Filtering: Posty - Satysfakcja</t>
  </si>
  <si>
    <t xml:space="preserve">Content-based Filtering: Posty - Proste</t>
  </si>
  <si>
    <t xml:space="preserve">Content-based Filtering: Posty - Elastyczne</t>
  </si>
  <si>
    <t xml:space="preserve">Content-based Filtering: Posty - Ugruntowane</t>
  </si>
  <si>
    <t xml:space="preserve">Content-based Filtering: Posty - Rozszerzalne</t>
  </si>
  <si>
    <t xml:space="preserve">Content-based Filtering: Posty - Oparte na źródłach</t>
  </si>
  <si>
    <t xml:space="preserve">Collaborative Filtering BPR: Posty - Satysfakcja</t>
  </si>
  <si>
    <t xml:space="preserve">Collaborative Filtering BPR: Posty - Proste</t>
  </si>
  <si>
    <t xml:space="preserve">Collaborative Filtering BPR: Posty - Elastyczne</t>
  </si>
  <si>
    <t xml:space="preserve">Collaborative Filtering BPR: Posty - Ugruntowane</t>
  </si>
  <si>
    <t xml:space="preserve">Collaborative Filtering BPR: Posty - Rozszerzalne</t>
  </si>
  <si>
    <t xml:space="preserve">Collaborative Filtering BPR: Posty - Oparte na źródłach</t>
  </si>
  <si>
    <t xml:space="preserve">Reinforcement Learning: Posty - Satysfakcja</t>
  </si>
  <si>
    <t xml:space="preserve">Reinforcement Learning: Posty - Proste</t>
  </si>
  <si>
    <t xml:space="preserve">Reinforcement Learning: Posty - Elastyczne</t>
  </si>
  <si>
    <t xml:space="preserve">Reinforcement Learning: Posty - Ugruntowane</t>
  </si>
  <si>
    <t xml:space="preserve">Reinforcement Learning: Posty - Rozszerzalne</t>
  </si>
  <si>
    <t xml:space="preserve">Reinforcement Learning: Posty - Oparte na źródłach</t>
  </si>
  <si>
    <t xml:space="preserve">Zachęcamy do pozostawienia komentarza odnośnie struktury oraz zrozumienia ankiety. Pomoże nam on we wprowadzeniu potrzebnych poprawek.</t>
  </si>
  <si>
    <t xml:space="preserve">Mężczyzna</t>
  </si>
  <si>
    <t xml:space="preserve">18 - 29</t>
  </si>
  <si>
    <t xml:space="preserve">Wyższe - licencjat, magister</t>
  </si>
  <si>
    <t xml:space="preserve">Nie</t>
  </si>
  <si>
    <t xml:space="preserve">Średnie zawodowe - technik</t>
  </si>
  <si>
    <t xml:space="preserve">Tak</t>
  </si>
  <si>
    <t xml:space="preserve">Wyższe techniczne - inżynier, magister inżynier</t>
  </si>
  <si>
    <t xml:space="preserve">W bardzo podobny? Jest git </t>
  </si>
  <si>
    <t xml:space="preserve">Imo zbyt dużo niepotrzebnych informacji typu że 2/3</t>
  </si>
  <si>
    <t xml:space="preserve">Podoba mi się </t>
  </si>
  <si>
    <t xml:space="preserve">Spoko ale nie wiem czy bym kupił jakbym coś takiego uslyszla</t>
  </si>
  <si>
    <t xml:space="preserve">Statystyki nie potrzebne szczególnie jak nie robią wrazenia</t>
  </si>
  <si>
    <t xml:space="preserve">Spoko</t>
  </si>
  <si>
    <t xml:space="preserve">Też fajne</t>
  </si>
  <si>
    <t xml:space="preserve">Statystyki oparte na innych, nie podoba mi sie</t>
  </si>
  <si>
    <t xml:space="preserve">Git</t>
  </si>
  <si>
    <t xml:space="preserve">Wszystko w pelni zrozumiale</t>
  </si>
  <si>
    <t xml:space="preserve">Tutaj prosta sprawa. Podobał ci się tamten film, a ten jest bardzo podobny więc pewnie też ci się spodoba.</t>
  </si>
  <si>
    <t xml:space="preserve">Nie do końca wiadomo o co chodzi z "dwójce z trzech". Łatwiej by było powiedzieć "66% użytkowników z podobnymi upodobaniami lubią Park Jurajski"</t>
  </si>
  <si>
    <t xml:space="preserve">Proste wyjaśnienie, bez wchodzenia w szczegóły. Myślę że większość użytkowników wyjaśnienie zrozumie i nie będzię wnikało "a czemu tak?" - chyba że rekomendacja będzie nietrafiona.</t>
  </si>
  <si>
    <t xml:space="preserve">Rzeczywiście jest podobny, aż za podobny, bo to jest ten sam telefon tylko w innym kolorze.</t>
  </si>
  <si>
    <t xml:space="preserve">Tutaj też lepiej podać w procentach. Do tego można sobie pomyśleć "tylko 25% ludzi podobnych do mnie kupiło smartwatch? To mało, po co mi ta rekomendacja?"</t>
  </si>
  <si>
    <t xml:space="preserve">No ok, też telefon. Do tego inny niż Redmi całe szczęście, bo te oceniłem bardzo nisko</t>
  </si>
  <si>
    <t xml:space="preserve">Jest to ten sam tematy faktycznie. Do tego może interesuję się tym tematem akurat, więc im więcej przeczytam takich treści tym bardziej będę usatysfakcjonowany.</t>
  </si>
  <si>
    <t xml:space="preserve">Ponownie, lepiej podać w procentach, albo powiedzieć połowa. Do tego rysowanie jest związane z sztuką, którą oceniłem bardzo słabo, więc nie powiedziałbym że to są moje upodobania.</t>
  </si>
  <si>
    <t xml:space="preserve">Interesuje mnie gdzieś malarstwo i grafika, więc wyjaśnienie ok.</t>
  </si>
  <si>
    <t xml:space="preserve">To wyjaśnienie z począktu mogło by się znaleźć przy pierwszym pytaniu z ankiety, tak żeby mieć od razu przykład jak to wygląda</t>
  </si>
  <si>
    <t xml:space="preserve">Kobieta</t>
  </si>
  <si>
    <t xml:space="preserve">Średnie ogólnokształcące</t>
  </si>
  <si>
    <t xml:space="preserve">Skoro kupiłam ten sam model w określonym kolorze to raczej chodziło mi konkretnie o ten kolor, a nie inny.</t>
  </si>
  <si>
    <t xml:space="preserve">1 z 4 to trochę mało, żeby przekonać</t>
  </si>
  <si>
    <t xml:space="preserve">Nie wiem czy widziałabym to przy rekomendacji, ale skoro oceniłam tamte modele na 2,5 to jeśli ten model jest podobnt to pewnie też bym nisko oceniła?</t>
  </si>
  <si>
    <t xml:space="preserve">Z treści rekomendacji wiadomo, że zaproponowany post będzie miał podobna tematykę - na plus</t>
  </si>
  <si>
    <t xml:space="preserve">Rekomendacja oparta na danych dotyczących mnie jest bardziej satysfakcjonująca niz rekomendacja oparta na ocenie innych użytkowników podobnych do mnie. Szczególnie jeśli podano, ze np podobała się ona tylko 25 czy 50% procentom z nich.</t>
  </si>
  <si>
    <t xml:space="preserve">Częściowo</t>
  </si>
  <si>
    <t xml:space="preserve">Brak zarysu fabuły </t>
  </si>
  <si>
    <t xml:space="preserve">Być może nie do końca zrozumiałam, ale czy nie powinno być "dwójce z czterech"?</t>
  </si>
  <si>
    <t xml:space="preserve">Nie wyjaśnia źródła podobieństwa, nie wskazuje konkretnych cech wspólnych </t>
  </si>
  <si>
    <t xml:space="preserve">Zdecydowanie bardziej satysfakcjonujące niż pierwsze</t>
  </si>
  <si>
    <t xml:space="preserve">Nie do końca przedstawia proces w jaki sposób to podobieństwo/rekomendacja są wyznaczane</t>
  </si>
  <si>
    <t xml:space="preserve">Dobra forma rekomendacji, sama rekomendacja słaba </t>
  </si>
  <si>
    <t xml:space="preserve">Według mnie zbyt skomplikowana ankieta, na początku dość trudno było zrozumieć co faktycznie trzeba oceniać, na co zwracać uwagę. Zbyt dużo tekstu na wstępie, tak samo w trakcie ankiety, zbyt dużo czytania i zbędnego tekstu. Skoro i tak oceniamy samą formę rekomendacji a nie trafność ekomendacji, to po co wklejać dane o użytkownikach i ocenach których my i tak nie używamy do oceny i tylko dodają ściany zbędnego tekstu.</t>
  </si>
  <si>
    <t xml:space="preserve">Nie satysfakcjonuje mnie zakres informacji zawartych w rekomendacji, nie jest to dla mnie w żaden sposób pomocne. </t>
  </si>
  <si>
    <t xml:space="preserve">Po co mam sobie kupować drugi podobny telefon w podobnym czasie - gdybym chciała kupić taki sam telefon dla kogoś bliskiego to nie byłoby to oparte na tej rekomendacji, wolałabym, aby zarekomendowano mi np słuchawki do telefonu lub za jakiś czas - telefon nowszej generacji w podobnym typie.</t>
  </si>
  <si>
    <t xml:space="preserve">Stosunkowo źle oceniłam telefon marki Redmi, więc faktycznie lepiej, że że polecono mi inną markę i generalnie lepsze parametry telefonu. </t>
  </si>
  <si>
    <t xml:space="preserve">Lepiej, aby rekomendacja była w podobnym zakresie, ale abym nie miała wrażenia, że ktoś mi proponuje dosłownie ten sam tytul.</t>
  </si>
  <si>
    <t xml:space="preserve">Instrukcja wykonywania ankiety jest długa, w nawet po jej przeczytaniu nadal nie rozumiem na czym ma ona polegać. Podobnie jest w przypadku wytłumaczeń kryteriów oceniania - definicje napisane są w taki sposób, że nawet po kilkukrotnym przeczytaniu tego samego wyjaśnienia, nadal nie rozumiem jego znaczenia.</t>
  </si>
  <si>
    <t xml:space="preserve">Patrząc na rekomendacje, widzę, że rok oraz gatunek pierwszego i drugiego filmu jest taki sam, co jest logiczne, że spodobają mi się filmy tych samych gatunków, ale rok rzadko wpływa na jakość, boję się, że system rekomendacyjny może być zbyt prosty, ale ciężko to ocenić na jednym przypadku. </t>
  </si>
  <si>
    <t xml:space="preserve">Słabo, jest proste, ale nie daję zrozumieć, stopień podobieństwa i w ogóle co system myśli o tym co ja lubię, ale muszę przyznać, że trafiło, bo akcja i science-fiction występowało w moje historii </t>
  </si>
  <si>
    <t xml:space="preserve">Dramat występował tylko raz i miał ocenę 3.5, a gatunku romans w ogóle nie było  w bazie danych, raczej słaba rekomendacja, rozumiem, że trzeba też rozszerzać swoje poglądy i próbować nowe gatunki, ale to można wprowadzać etapowo, na przykład, jeżeli ci spodobał się film, w którym jednym z gatunków był romans, to czemu nie dać ci jeszcze jeden w którym ten gatunek występuje w większej mierze </t>
  </si>
  <si>
    <t xml:space="preserve">Beznadziejna rekomendacja, bo system nie rozumie kontekstu tego co rekomenduję, telefon to urządzenie, które użytkownik zazwyczaj kupuję raz na 3-4 lat i jeżeli on już kupił jego raz, to proponować kupić mu taki samy drugi, ale w innym kolorze, nie posiada sensu. Jeżeli iść z tą myślą systemu, że użytkownik woli kupi telefon, bo zachcę zmienić wygład to lepiej mu zaproponować etui do tego telefonu. 
</t>
  </si>
  <si>
    <t xml:space="preserve">No trzeba próbować coś zaproponować użytkowniku, ale nie widzę dużego sensu w tej rekomendacji, jeżeli to byłoby urządzenie do których można wstawić te baterii, to by miało więcej sensu, ale system podobno wziął po prostu kategorie Elektronika i dał produkt, który był u podobnego użytkownika.</t>
  </si>
  <si>
    <t xml:space="preserve">To już może zadziałać, na szczęście nie było zaproponowano tej samej marki telefon, był podany mocniejszy.</t>
  </si>
  <si>
    <t xml:space="preserve">Spoko, tu jest trafna rekomendacja. </t>
  </si>
  <si>
    <t xml:space="preserve">Jaki poziom tego podobieństwa jest ustawiony? 38 procent to maks, co ja zauważyłem, rekomendacja jest, zła, bo patrząc na historię wszystko, co jest związano z twórczością, było nisko oceniano.  </t>
  </si>
  <si>
    <t xml:space="preserve">niejasne co z czego wynika</t>
  </si>
  <si>
    <t xml:space="preserve">wyjaśnienia przymiotników określających poziom zrozumienia wyjaśnienia rekomandacji, według mnie były mylące </t>
  </si>
  <si>
    <t xml:space="preserve">Mamy 4 użytkowników z podobnymi upodobaniami jak ja, a nie 3</t>
  </si>
  <si>
    <t xml:space="preserve">Produkt różni się tylko i wyłącznie kolorem, tak więc kupowanie takiego samego produktu różniącego się tylko kolorem wydaje się zbyteczne </t>
  </si>
</sst>
</file>

<file path=xl/styles.xml><?xml version="1.0" encoding="utf-8"?>
<styleSheet xmlns="http://schemas.openxmlformats.org/spreadsheetml/2006/main">
  <numFmts count="2">
    <numFmt numFmtId="164" formatCode="General"/>
    <numFmt numFmtId="165" formatCode="m/d/yyyy\ h:mm:ss"/>
  </numFmts>
  <fonts count="5">
    <font>
      <sz val="10"/>
      <color rgb="FF000000"/>
      <name val="Arial"/>
      <family val="0"/>
      <charset val="1"/>
    </font>
    <font>
      <sz val="10"/>
      <name val="Arial"/>
      <family val="0"/>
      <charset val="238"/>
    </font>
    <font>
      <sz val="10"/>
      <name val="Arial"/>
      <family val="0"/>
      <charset val="238"/>
    </font>
    <font>
      <sz val="10"/>
      <name val="Arial"/>
      <family val="0"/>
      <charset val="238"/>
    </font>
    <font>
      <sz val="11"/>
      <color rgb="FF000000"/>
      <name val="Arial"/>
      <family val="0"/>
      <charset val="1"/>
    </font>
  </fonts>
  <fills count="3">
    <fill>
      <patternFill patternType="none"/>
    </fill>
    <fill>
      <patternFill patternType="gray125"/>
    </fill>
    <fill>
      <patternFill patternType="solid">
        <fgColor rgb="FFD6CFE0"/>
        <bgColor rgb="FFC0C0C0"/>
      </patternFill>
    </fill>
  </fills>
  <borders count="13">
    <border diagonalUp="false" diagonalDown="false">
      <left/>
      <right/>
      <top/>
      <bottom/>
      <diagonal/>
    </border>
    <border diagonalUp="false" diagonalDown="false">
      <left style="thin">
        <color rgb="FF442F65"/>
      </left>
      <right style="thin">
        <color rgb="FF5B3F86"/>
      </right>
      <top style="thin">
        <color rgb="FF442F65"/>
      </top>
      <bottom style="thin">
        <color rgb="FF442F65"/>
      </bottom>
      <diagonal/>
    </border>
    <border diagonalUp="false" diagonalDown="false">
      <left style="thin">
        <color rgb="FF5B3F86"/>
      </left>
      <right style="thin">
        <color rgb="FF5B3F86"/>
      </right>
      <top style="thin">
        <color rgb="FF442F65"/>
      </top>
      <bottom style="thin">
        <color rgb="FF442F65"/>
      </bottom>
      <diagonal/>
    </border>
    <border diagonalUp="false" diagonalDown="false">
      <left style="thin">
        <color rgb="FF5B3F86"/>
      </left>
      <right style="thin">
        <color rgb="FF442F65"/>
      </right>
      <top style="thin">
        <color rgb="FF442F65"/>
      </top>
      <bottom style="thin">
        <color rgb="FF442F65"/>
      </bottom>
      <diagonal/>
    </border>
    <border diagonalUp="false" diagonalDown="false">
      <left style="thin">
        <color rgb="FF442F65"/>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442F65"/>
      </right>
      <top style="thin">
        <color rgb="FFFFFFFF"/>
      </top>
      <bottom style="thin">
        <color rgb="FFFFFFFF"/>
      </bottom>
      <diagonal/>
    </border>
    <border diagonalUp="false" diagonalDown="false">
      <left style="thin">
        <color rgb="FF442F65"/>
      </left>
      <right style="thin">
        <color rgb="FFF8F9FA"/>
      </right>
      <top style="thin">
        <color rgb="FFF8F9FA"/>
      </top>
      <bottom style="thin">
        <color rgb="FFF8F9FA"/>
      </bottom>
      <diagonal/>
    </border>
    <border diagonalUp="false" diagonalDown="false">
      <left style="thin">
        <color rgb="FFF8F9FA"/>
      </left>
      <right style="thin">
        <color rgb="FFF8F9FA"/>
      </right>
      <top style="thin">
        <color rgb="FFF8F9FA"/>
      </top>
      <bottom style="thin">
        <color rgb="FFF8F9FA"/>
      </bottom>
      <diagonal/>
    </border>
    <border diagonalUp="false" diagonalDown="false">
      <left style="thin">
        <color rgb="FFF8F9FA"/>
      </left>
      <right style="thin">
        <color rgb="FF442F65"/>
      </right>
      <top style="thin">
        <color rgb="FFF8F9FA"/>
      </top>
      <bottom style="thin">
        <color rgb="FFF8F9FA"/>
      </bottom>
      <diagonal/>
    </border>
    <border diagonalUp="false" diagonalDown="false">
      <left style="thin">
        <color rgb="FF442F65"/>
      </left>
      <right style="thin">
        <color rgb="FFD6CFE0"/>
      </right>
      <top/>
      <bottom style="thin">
        <color rgb="FF442F65"/>
      </bottom>
      <diagonal/>
    </border>
    <border diagonalUp="false" diagonalDown="false">
      <left style="thin">
        <color rgb="FFD6CFE0"/>
      </left>
      <right style="thin">
        <color rgb="FFD6CFE0"/>
      </right>
      <top/>
      <bottom style="thin">
        <color rgb="FF442F65"/>
      </bottom>
      <diagonal/>
    </border>
    <border diagonalUp="false" diagonalDown="false">
      <left style="thin">
        <color rgb="FFD6CFE0"/>
      </left>
      <right style="thin">
        <color rgb="FF442F65"/>
      </right>
      <top/>
      <bottom style="thin">
        <color rgb="FF442F6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5" fontId="4" fillId="0" borderId="4" xfId="0" applyFont="true" applyBorder="true" applyAlignment="true" applyProtection="false">
      <alignment horizontal="general" vertical="center" textRotation="0" wrapText="false" indent="0" shrinkToFit="false"/>
      <protection locked="true" hidden="false"/>
    </xf>
    <xf numFmtId="164" fontId="4" fillId="0" borderId="5"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general" vertical="center" textRotation="0" wrapText="false" indent="0" shrinkToFit="false"/>
      <protection locked="true" hidden="false"/>
    </xf>
    <xf numFmtId="165" fontId="4" fillId="0" borderId="7"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general" vertical="center" textRotation="0" wrapText="true" indent="0" shrinkToFit="false"/>
      <protection locked="true" hidden="false"/>
    </xf>
    <xf numFmtId="164" fontId="4" fillId="2" borderId="10" xfId="0" applyFont="true" applyBorder="true" applyAlignment="true" applyProtection="false">
      <alignment horizontal="general" vertical="center" textRotation="0" wrapText="false" indent="0" shrinkToFit="false"/>
      <protection locked="true" hidden="false"/>
    </xf>
    <xf numFmtId="164" fontId="4" fillId="2" borderId="11" xfId="0" applyFont="true" applyBorder="true" applyAlignment="true" applyProtection="false">
      <alignment horizontal="general" vertical="center" textRotation="0" wrapText="false" indent="0" shrinkToFit="false"/>
      <protection locked="true" hidden="false"/>
    </xf>
    <xf numFmtId="164" fontId="4" fillId="2" borderId="12"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00FFFFFF"/>
        </patternFill>
      </fill>
    </dxf>
    <dxf>
      <fill>
        <patternFill patternType="solid">
          <fgColor rgb="FF000000"/>
          <bgColor rgb="FFFFFFFF"/>
        </patternFill>
      </fill>
    </dxf>
    <dxf>
      <fill>
        <patternFill patternType="solid">
          <fgColor rgb="FFD6CFE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9FA"/>
      <rgbColor rgb="FFCCFFFF"/>
      <rgbColor rgb="FF660066"/>
      <rgbColor rgb="FFFF8080"/>
      <rgbColor rgb="FF0066CC"/>
      <rgbColor rgb="FFD6CF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B3F86"/>
      <rgbColor rgb="FF442F6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Form_Responses1" displayName="Form_Responses1" ref="A1:BR24" headerRowCount="0" totalsRowCount="1" totalsRowShown="1">
  <tableColumns count="7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R24"/>
  <sheetViews>
    <sheetView showFormulas="false" showGridLines="true" showRowColHeaders="true" showZeros="true" rightToLeft="false" tabSelected="true" showOutlineSymbols="true" defaultGridColor="true" view="normal" topLeftCell="AC1" colorId="64" zoomScale="100" zoomScaleNormal="100" zoomScalePageLayoutView="100" workbookViewId="0">
      <pane xSplit="0" ySplit="1" topLeftCell="A2" activePane="bottomLeft" state="frozen"/>
      <selection pane="topLeft" activeCell="AC1" activeCellId="0" sqref="AC1"/>
      <selection pane="bottomLeft" activeCell="AE1" activeCellId="0" sqref="AE1"/>
    </sheetView>
  </sheetViews>
  <sheetFormatPr defaultColWidth="12.66015625" defaultRowHeight="15.75" zeroHeight="false" outlineLevelRow="0" outlineLevelCol="0"/>
  <cols>
    <col collapsed="false" customWidth="true" hidden="false" outlineLevel="0" max="1" min="1" style="0" width="19.5"/>
    <col collapsed="false" customWidth="true" hidden="false" outlineLevel="0" max="4" min="2" style="0" width="18.88"/>
    <col collapsed="false" customWidth="true" hidden="false" outlineLevel="0" max="7" min="5" style="0" width="37.63"/>
    <col collapsed="false" customWidth="true" hidden="false" outlineLevel="0" max="8" min="8" style="0" width="18.88"/>
    <col collapsed="false" customWidth="true" hidden="false" outlineLevel="0" max="14" min="9" style="0" width="37.63"/>
    <col collapsed="false" customWidth="true" hidden="false" outlineLevel="0" max="15" min="15" style="0" width="18.88"/>
    <col collapsed="false" customWidth="true" hidden="false" outlineLevel="0" max="21" min="16" style="0" width="37.63"/>
    <col collapsed="false" customWidth="true" hidden="false" outlineLevel="0" max="22" min="22" style="0" width="18.88"/>
    <col collapsed="false" customWidth="true" hidden="false" outlineLevel="0" max="28" min="23" style="0" width="37.63"/>
    <col collapsed="false" customWidth="true" hidden="false" outlineLevel="0" max="29" min="29" style="0" width="18.88"/>
    <col collapsed="false" customWidth="true" hidden="false" outlineLevel="0" max="35" min="30" style="0" width="37.63"/>
    <col collapsed="false" customWidth="true" hidden="false" outlineLevel="0" max="36" min="36" style="0" width="18.88"/>
    <col collapsed="false" customWidth="true" hidden="false" outlineLevel="0" max="42" min="37" style="0" width="37.63"/>
    <col collapsed="false" customWidth="true" hidden="false" outlineLevel="0" max="43" min="43" style="0" width="18.88"/>
    <col collapsed="false" customWidth="true" hidden="false" outlineLevel="0" max="49" min="44" style="0" width="37.63"/>
    <col collapsed="false" customWidth="true" hidden="false" outlineLevel="0" max="50" min="50" style="0" width="18.88"/>
    <col collapsed="false" customWidth="true" hidden="false" outlineLevel="0" max="56" min="51" style="0" width="37.63"/>
    <col collapsed="false" customWidth="true" hidden="false" outlineLevel="0" max="57" min="57" style="0" width="18.88"/>
    <col collapsed="false" customWidth="true" hidden="false" outlineLevel="0" max="63" min="58" style="0" width="37.63"/>
    <col collapsed="false" customWidth="true" hidden="false" outlineLevel="0" max="64" min="64" style="0" width="18.88"/>
    <col collapsed="false" customWidth="true" hidden="false" outlineLevel="0" max="69" min="65" style="0" width="37.63"/>
    <col collapsed="false" customWidth="true" hidden="false" outlineLevel="0" max="76" min="70" style="0" width="18.88"/>
  </cols>
  <sheetData>
    <row r="1" customFormat="false" ht="15.75" hidden="false" customHeight="fals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7</v>
      </c>
      <c r="P1" s="2" t="s">
        <v>14</v>
      </c>
      <c r="Q1" s="2" t="s">
        <v>15</v>
      </c>
      <c r="R1" s="2" t="s">
        <v>16</v>
      </c>
      <c r="S1" s="2" t="s">
        <v>17</v>
      </c>
      <c r="T1" s="2" t="s">
        <v>18</v>
      </c>
      <c r="U1" s="2" t="s">
        <v>19</v>
      </c>
      <c r="V1" s="2" t="s">
        <v>7</v>
      </c>
      <c r="W1" s="2" t="s">
        <v>20</v>
      </c>
      <c r="X1" s="2" t="s">
        <v>21</v>
      </c>
      <c r="Y1" s="2" t="s">
        <v>22</v>
      </c>
      <c r="Z1" s="2" t="s">
        <v>23</v>
      </c>
      <c r="AA1" s="2" t="s">
        <v>24</v>
      </c>
      <c r="AB1" s="2" t="s">
        <v>25</v>
      </c>
      <c r="AC1" s="2" t="s">
        <v>7</v>
      </c>
      <c r="AD1" s="2" t="s">
        <v>26</v>
      </c>
      <c r="AE1" s="2" t="s">
        <v>27</v>
      </c>
      <c r="AF1" s="2" t="s">
        <v>28</v>
      </c>
      <c r="AG1" s="2" t="s">
        <v>29</v>
      </c>
      <c r="AH1" s="2" t="s">
        <v>30</v>
      </c>
      <c r="AI1" s="2" t="s">
        <v>31</v>
      </c>
      <c r="AJ1" s="2" t="s">
        <v>7</v>
      </c>
      <c r="AK1" s="2" t="s">
        <v>32</v>
      </c>
      <c r="AL1" s="2" t="s">
        <v>33</v>
      </c>
      <c r="AM1" s="2" t="s">
        <v>34</v>
      </c>
      <c r="AN1" s="2" t="s">
        <v>35</v>
      </c>
      <c r="AO1" s="2" t="s">
        <v>36</v>
      </c>
      <c r="AP1" s="2" t="s">
        <v>37</v>
      </c>
      <c r="AQ1" s="2" t="s">
        <v>7</v>
      </c>
      <c r="AR1" s="2" t="s">
        <v>38</v>
      </c>
      <c r="AS1" s="2" t="s">
        <v>39</v>
      </c>
      <c r="AT1" s="2" t="s">
        <v>40</v>
      </c>
      <c r="AU1" s="2" t="s">
        <v>41</v>
      </c>
      <c r="AV1" s="2" t="s">
        <v>42</v>
      </c>
      <c r="AW1" s="2" t="s">
        <v>43</v>
      </c>
      <c r="AX1" s="2" t="s">
        <v>7</v>
      </c>
      <c r="AY1" s="2" t="s">
        <v>44</v>
      </c>
      <c r="AZ1" s="2" t="s">
        <v>45</v>
      </c>
      <c r="BA1" s="2" t="s">
        <v>46</v>
      </c>
      <c r="BB1" s="2" t="s">
        <v>47</v>
      </c>
      <c r="BC1" s="2" t="s">
        <v>48</v>
      </c>
      <c r="BD1" s="2" t="s">
        <v>49</v>
      </c>
      <c r="BE1" s="2" t="s">
        <v>7</v>
      </c>
      <c r="BF1" s="2" t="s">
        <v>50</v>
      </c>
      <c r="BG1" s="2" t="s">
        <v>51</v>
      </c>
      <c r="BH1" s="2" t="s">
        <v>52</v>
      </c>
      <c r="BI1" s="2" t="s">
        <v>53</v>
      </c>
      <c r="BJ1" s="2" t="s">
        <v>54</v>
      </c>
      <c r="BK1" s="2" t="s">
        <v>55</v>
      </c>
      <c r="BL1" s="2" t="s">
        <v>7</v>
      </c>
      <c r="BM1" s="2" t="s">
        <v>56</v>
      </c>
      <c r="BN1" s="2" t="s">
        <v>57</v>
      </c>
      <c r="BO1" s="2" t="s">
        <v>58</v>
      </c>
      <c r="BP1" s="2" t="s">
        <v>59</v>
      </c>
      <c r="BQ1" s="2" t="s">
        <v>60</v>
      </c>
      <c r="BR1" s="3" t="s">
        <v>61</v>
      </c>
    </row>
    <row r="2" customFormat="false" ht="15.75" hidden="false" customHeight="false" outlineLevel="0" collapsed="false">
      <c r="A2" s="4" t="n">
        <v>45802.8798315394</v>
      </c>
      <c r="B2" s="5" t="s">
        <v>62</v>
      </c>
      <c r="C2" s="5" t="s">
        <v>63</v>
      </c>
      <c r="D2" s="5" t="s">
        <v>64</v>
      </c>
      <c r="E2" s="5" t="s">
        <v>65</v>
      </c>
      <c r="F2" s="5" t="s">
        <v>65</v>
      </c>
      <c r="G2" s="5" t="n">
        <v>3</v>
      </c>
      <c r="H2" s="5"/>
      <c r="I2" s="5" t="n">
        <v>3</v>
      </c>
      <c r="J2" s="5" t="n">
        <v>4</v>
      </c>
      <c r="K2" s="5" t="n">
        <v>5</v>
      </c>
      <c r="L2" s="5" t="n">
        <v>5</v>
      </c>
      <c r="M2" s="5" t="n">
        <v>5</v>
      </c>
      <c r="N2" s="5" t="n">
        <v>4</v>
      </c>
      <c r="O2" s="5"/>
      <c r="P2" s="5" t="n">
        <v>3</v>
      </c>
      <c r="Q2" s="5" t="n">
        <v>4</v>
      </c>
      <c r="R2" s="5" t="n">
        <v>5</v>
      </c>
      <c r="S2" s="5" t="n">
        <v>4</v>
      </c>
      <c r="T2" s="5" t="n">
        <v>5</v>
      </c>
      <c r="U2" s="5" t="n">
        <v>3</v>
      </c>
      <c r="V2" s="5"/>
      <c r="W2" s="5" t="n">
        <v>3</v>
      </c>
      <c r="X2" s="5" t="n">
        <v>3</v>
      </c>
      <c r="Y2" s="5" t="n">
        <v>4</v>
      </c>
      <c r="Z2" s="5" t="n">
        <v>4</v>
      </c>
      <c r="AA2" s="5" t="n">
        <v>4</v>
      </c>
      <c r="AB2" s="5" t="n">
        <v>4</v>
      </c>
      <c r="AC2" s="5"/>
      <c r="AD2" s="5" t="n">
        <v>4</v>
      </c>
      <c r="AE2" s="5" t="n">
        <v>4</v>
      </c>
      <c r="AF2" s="5" t="n">
        <v>5</v>
      </c>
      <c r="AG2" s="5" t="n">
        <v>5</v>
      </c>
      <c r="AH2" s="5" t="n">
        <v>4</v>
      </c>
      <c r="AI2" s="5" t="n">
        <v>3</v>
      </c>
      <c r="AJ2" s="5"/>
      <c r="AK2" s="5" t="n">
        <v>3</v>
      </c>
      <c r="AL2" s="5" t="n">
        <v>3</v>
      </c>
      <c r="AM2" s="5" t="n">
        <v>4</v>
      </c>
      <c r="AN2" s="5" t="n">
        <v>3</v>
      </c>
      <c r="AO2" s="5" t="n">
        <v>3</v>
      </c>
      <c r="AP2" s="5" t="n">
        <v>4</v>
      </c>
      <c r="AQ2" s="5"/>
      <c r="AR2" s="5" t="n">
        <v>5</v>
      </c>
      <c r="AS2" s="5" t="n">
        <v>4</v>
      </c>
      <c r="AT2" s="5" t="n">
        <v>5</v>
      </c>
      <c r="AU2" s="5" t="n">
        <v>3</v>
      </c>
      <c r="AV2" s="5" t="n">
        <v>4</v>
      </c>
      <c r="AW2" s="5" t="n">
        <v>4</v>
      </c>
      <c r="AX2" s="5"/>
      <c r="AY2" s="5" t="n">
        <v>5</v>
      </c>
      <c r="AZ2" s="5" t="n">
        <v>3</v>
      </c>
      <c r="BA2" s="5" t="n">
        <v>3</v>
      </c>
      <c r="BB2" s="5" t="n">
        <v>3</v>
      </c>
      <c r="BC2" s="5" t="n">
        <v>3</v>
      </c>
      <c r="BD2" s="5" t="n">
        <v>3</v>
      </c>
      <c r="BE2" s="5"/>
      <c r="BF2" s="5" t="n">
        <v>3</v>
      </c>
      <c r="BG2" s="5" t="n">
        <v>2</v>
      </c>
      <c r="BH2" s="5" t="n">
        <v>4</v>
      </c>
      <c r="BI2" s="5" t="n">
        <v>3</v>
      </c>
      <c r="BJ2" s="5" t="n">
        <v>4</v>
      </c>
      <c r="BK2" s="5" t="n">
        <v>3</v>
      </c>
      <c r="BL2" s="5"/>
      <c r="BM2" s="5" t="n">
        <v>3</v>
      </c>
      <c r="BN2" s="5" t="n">
        <v>2</v>
      </c>
      <c r="BO2" s="5" t="n">
        <v>2</v>
      </c>
      <c r="BP2" s="5" t="n">
        <v>3</v>
      </c>
      <c r="BQ2" s="5" t="n">
        <v>3</v>
      </c>
      <c r="BR2" s="6"/>
    </row>
    <row r="3" customFormat="false" ht="15.75" hidden="false" customHeight="false" outlineLevel="0" collapsed="false">
      <c r="A3" s="7" t="n">
        <v>45802.9292386111</v>
      </c>
      <c r="B3" s="8" t="s">
        <v>62</v>
      </c>
      <c r="C3" s="8" t="s">
        <v>63</v>
      </c>
      <c r="D3" s="8" t="s">
        <v>66</v>
      </c>
      <c r="E3" s="8" t="s">
        <v>67</v>
      </c>
      <c r="F3" s="8" t="s">
        <v>67</v>
      </c>
      <c r="G3" s="8" t="n">
        <v>3</v>
      </c>
      <c r="I3" s="8" t="n">
        <v>4</v>
      </c>
      <c r="J3" s="8" t="n">
        <v>4</v>
      </c>
      <c r="K3" s="8" t="n">
        <v>5</v>
      </c>
      <c r="L3" s="8" t="n">
        <v>3</v>
      </c>
      <c r="M3" s="8" t="n">
        <v>3</v>
      </c>
      <c r="N3" s="8" t="n">
        <v>4</v>
      </c>
      <c r="P3" s="8" t="n">
        <v>5</v>
      </c>
      <c r="Q3" s="8" t="n">
        <v>5</v>
      </c>
      <c r="R3" s="8" t="n">
        <v>3</v>
      </c>
      <c r="S3" s="8" t="n">
        <v>5</v>
      </c>
      <c r="T3" s="8" t="n">
        <v>4</v>
      </c>
      <c r="U3" s="8" t="n">
        <v>5</v>
      </c>
      <c r="W3" s="8" t="n">
        <v>2</v>
      </c>
      <c r="X3" s="8" t="n">
        <v>2</v>
      </c>
      <c r="Y3" s="8" t="n">
        <v>4</v>
      </c>
      <c r="Z3" s="8" t="n">
        <v>5</v>
      </c>
      <c r="AA3" s="8" t="n">
        <v>4</v>
      </c>
      <c r="AB3" s="8" t="n">
        <v>4</v>
      </c>
      <c r="AD3" s="8" t="n">
        <v>3</v>
      </c>
      <c r="AE3" s="8" t="n">
        <v>2</v>
      </c>
      <c r="AF3" s="8" t="n">
        <v>5</v>
      </c>
      <c r="AG3" s="8" t="n">
        <v>3</v>
      </c>
      <c r="AH3" s="8" t="n">
        <v>5</v>
      </c>
      <c r="AI3" s="8" t="n">
        <v>4</v>
      </c>
      <c r="AK3" s="8" t="n">
        <v>2</v>
      </c>
      <c r="AL3" s="8" t="n">
        <v>3</v>
      </c>
      <c r="AM3" s="8" t="n">
        <v>3</v>
      </c>
      <c r="AN3" s="8" t="n">
        <v>4</v>
      </c>
      <c r="AO3" s="8" t="n">
        <v>3</v>
      </c>
      <c r="AP3" s="8" t="n">
        <v>5</v>
      </c>
      <c r="AR3" s="8" t="n">
        <v>5</v>
      </c>
      <c r="AS3" s="8" t="n">
        <v>4</v>
      </c>
      <c r="AT3" s="8" t="n">
        <v>4</v>
      </c>
      <c r="AU3" s="8" t="n">
        <v>3</v>
      </c>
      <c r="AV3" s="8" t="n">
        <v>3</v>
      </c>
      <c r="AW3" s="8" t="n">
        <v>5</v>
      </c>
      <c r="AY3" s="8" t="n">
        <v>3</v>
      </c>
      <c r="AZ3" s="8" t="n">
        <v>3</v>
      </c>
      <c r="BA3" s="8" t="n">
        <v>2</v>
      </c>
      <c r="BB3" s="8" t="n">
        <v>4</v>
      </c>
      <c r="BC3" s="8" t="n">
        <v>3</v>
      </c>
      <c r="BD3" s="8" t="n">
        <v>3</v>
      </c>
      <c r="BF3" s="8" t="n">
        <v>3</v>
      </c>
      <c r="BG3" s="8" t="n">
        <v>4</v>
      </c>
      <c r="BH3" s="8" t="n">
        <v>2</v>
      </c>
      <c r="BI3" s="8" t="n">
        <v>4</v>
      </c>
      <c r="BJ3" s="8" t="n">
        <v>4</v>
      </c>
      <c r="BK3" s="8" t="n">
        <v>4</v>
      </c>
      <c r="BM3" s="8" t="n">
        <v>3</v>
      </c>
      <c r="BN3" s="8" t="n">
        <v>5</v>
      </c>
      <c r="BO3" s="8" t="n">
        <v>5</v>
      </c>
      <c r="BP3" s="8" t="n">
        <v>3</v>
      </c>
      <c r="BQ3" s="8" t="n">
        <v>5</v>
      </c>
      <c r="BR3" s="9"/>
    </row>
    <row r="4" customFormat="false" ht="15.75" hidden="false" customHeight="false" outlineLevel="0" collapsed="false">
      <c r="A4" s="4" t="n">
        <v>45802.9330885417</v>
      </c>
      <c r="B4" s="5" t="s">
        <v>62</v>
      </c>
      <c r="C4" s="5" t="s">
        <v>63</v>
      </c>
      <c r="D4" s="5" t="s">
        <v>68</v>
      </c>
      <c r="E4" s="5" t="s">
        <v>67</v>
      </c>
      <c r="F4" s="5" t="s">
        <v>67</v>
      </c>
      <c r="G4" s="5" t="n">
        <v>4</v>
      </c>
      <c r="H4" s="5" t="s">
        <v>69</v>
      </c>
      <c r="I4" s="5" t="n">
        <v>5</v>
      </c>
      <c r="J4" s="5" t="n">
        <v>5</v>
      </c>
      <c r="K4" s="5" t="n">
        <v>5</v>
      </c>
      <c r="L4" s="5" t="n">
        <v>5</v>
      </c>
      <c r="M4" s="5" t="n">
        <v>3</v>
      </c>
      <c r="N4" s="5" t="n">
        <v>3</v>
      </c>
      <c r="O4" s="5" t="s">
        <v>70</v>
      </c>
      <c r="P4" s="5" t="n">
        <v>3</v>
      </c>
      <c r="Q4" s="5" t="n">
        <v>1</v>
      </c>
      <c r="R4" s="5" t="n">
        <v>4</v>
      </c>
      <c r="S4" s="5" t="n">
        <v>3</v>
      </c>
      <c r="T4" s="5" t="n">
        <v>4</v>
      </c>
      <c r="U4" s="5" t="n">
        <v>5</v>
      </c>
      <c r="V4" s="5" t="s">
        <v>71</v>
      </c>
      <c r="W4" s="5" t="n">
        <v>1</v>
      </c>
      <c r="X4" s="5" t="n">
        <v>4</v>
      </c>
      <c r="Y4" s="5" t="n">
        <v>1</v>
      </c>
      <c r="Z4" s="5" t="n">
        <v>3</v>
      </c>
      <c r="AA4" s="5" t="n">
        <v>2</v>
      </c>
      <c r="AB4" s="5" t="n">
        <v>4</v>
      </c>
      <c r="AC4" s="5" t="s">
        <v>72</v>
      </c>
      <c r="AD4" s="5" t="n">
        <v>3</v>
      </c>
      <c r="AE4" s="5" t="n">
        <v>3</v>
      </c>
      <c r="AF4" s="5" t="n">
        <v>3</v>
      </c>
      <c r="AG4" s="5" t="n">
        <v>2</v>
      </c>
      <c r="AH4" s="5" t="n">
        <v>1</v>
      </c>
      <c r="AI4" s="5" t="n">
        <v>2</v>
      </c>
      <c r="AJ4" s="5" t="s">
        <v>73</v>
      </c>
      <c r="AK4" s="5" t="n">
        <v>1</v>
      </c>
      <c r="AL4" s="5" t="n">
        <v>4</v>
      </c>
      <c r="AM4" s="5" t="n">
        <v>2</v>
      </c>
      <c r="AN4" s="5" t="n">
        <v>3</v>
      </c>
      <c r="AO4" s="5" t="n">
        <v>3</v>
      </c>
      <c r="AP4" s="5" t="n">
        <v>5</v>
      </c>
      <c r="AQ4" s="5" t="s">
        <v>74</v>
      </c>
      <c r="AR4" s="5" t="n">
        <v>5</v>
      </c>
      <c r="AS4" s="5" t="n">
        <v>5</v>
      </c>
      <c r="AT4" s="5" t="n">
        <v>4</v>
      </c>
      <c r="AU4" s="5" t="n">
        <v>3</v>
      </c>
      <c r="AV4" s="5" t="n">
        <v>3</v>
      </c>
      <c r="AW4" s="5" t="n">
        <v>5</v>
      </c>
      <c r="AX4" s="5" t="s">
        <v>75</v>
      </c>
      <c r="AY4" s="5" t="n">
        <v>5</v>
      </c>
      <c r="AZ4" s="5" t="n">
        <v>5</v>
      </c>
      <c r="BA4" s="5" t="n">
        <v>3</v>
      </c>
      <c r="BB4" s="5" t="n">
        <v>3</v>
      </c>
      <c r="BC4" s="5" t="n">
        <v>3</v>
      </c>
      <c r="BD4" s="5" t="n">
        <v>1</v>
      </c>
      <c r="BE4" s="5" t="s">
        <v>76</v>
      </c>
      <c r="BF4" s="5" t="n">
        <v>3</v>
      </c>
      <c r="BG4" s="5" t="n">
        <v>4</v>
      </c>
      <c r="BH4" s="5" t="n">
        <v>2</v>
      </c>
      <c r="BI4" s="5" t="n">
        <v>5</v>
      </c>
      <c r="BJ4" s="5" t="n">
        <v>4</v>
      </c>
      <c r="BK4" s="5" t="n">
        <v>5</v>
      </c>
      <c r="BL4" s="5" t="s">
        <v>77</v>
      </c>
      <c r="BM4" s="5" t="n">
        <v>5</v>
      </c>
      <c r="BN4" s="5" t="n">
        <v>5</v>
      </c>
      <c r="BO4" s="5" t="n">
        <v>4</v>
      </c>
      <c r="BP4" s="5" t="n">
        <v>2</v>
      </c>
      <c r="BQ4" s="5" t="n">
        <v>4</v>
      </c>
      <c r="BR4" s="6"/>
    </row>
    <row r="5" customFormat="false" ht="15.75" hidden="false" customHeight="false" outlineLevel="0" collapsed="false">
      <c r="A5" s="7" t="n">
        <v>45803.0000356019</v>
      </c>
      <c r="B5" s="8" t="s">
        <v>62</v>
      </c>
      <c r="C5" s="8" t="s">
        <v>63</v>
      </c>
      <c r="D5" s="8" t="s">
        <v>68</v>
      </c>
      <c r="E5" s="8" t="s">
        <v>67</v>
      </c>
      <c r="F5" s="8" t="s">
        <v>67</v>
      </c>
      <c r="G5" s="8" t="n">
        <v>4</v>
      </c>
      <c r="I5" s="8" t="n">
        <v>2</v>
      </c>
      <c r="J5" s="8" t="n">
        <v>3</v>
      </c>
      <c r="K5" s="8" t="n">
        <v>1</v>
      </c>
      <c r="L5" s="8" t="n">
        <v>3</v>
      </c>
      <c r="M5" s="8" t="n">
        <v>1</v>
      </c>
      <c r="N5" s="8" t="n">
        <v>5</v>
      </c>
      <c r="O5" s="8" t="s">
        <v>78</v>
      </c>
      <c r="P5" s="8" t="n">
        <v>5</v>
      </c>
      <c r="Q5" s="8" t="n">
        <v>4</v>
      </c>
      <c r="R5" s="8" t="n">
        <v>4</v>
      </c>
      <c r="S5" s="8" t="n">
        <v>4</v>
      </c>
      <c r="T5" s="8" t="n">
        <v>4</v>
      </c>
      <c r="U5" s="8" t="n">
        <v>4</v>
      </c>
      <c r="W5" s="8" t="n">
        <v>2</v>
      </c>
      <c r="X5" s="8" t="n">
        <v>4</v>
      </c>
      <c r="Y5" s="8" t="n">
        <v>2</v>
      </c>
      <c r="Z5" s="8" t="n">
        <v>3</v>
      </c>
      <c r="AA5" s="8" t="n">
        <v>2</v>
      </c>
      <c r="AB5" s="8" t="n">
        <v>3</v>
      </c>
      <c r="AD5" s="8" t="n">
        <v>3</v>
      </c>
      <c r="AE5" s="8" t="n">
        <v>2</v>
      </c>
      <c r="AF5" s="8" t="n">
        <v>2</v>
      </c>
      <c r="AG5" s="8" t="n">
        <v>4</v>
      </c>
      <c r="AH5" s="8" t="n">
        <v>4</v>
      </c>
      <c r="AI5" s="8" t="n">
        <v>1</v>
      </c>
      <c r="AK5" s="8" t="n">
        <v>1</v>
      </c>
      <c r="AL5" s="8" t="n">
        <v>1</v>
      </c>
      <c r="AM5" s="8" t="n">
        <v>1</v>
      </c>
      <c r="AN5" s="8" t="n">
        <v>1</v>
      </c>
      <c r="AO5" s="8" t="n">
        <v>1</v>
      </c>
      <c r="AP5" s="8" t="n">
        <v>4</v>
      </c>
      <c r="AR5" s="8" t="n">
        <v>2</v>
      </c>
      <c r="AS5" s="8" t="n">
        <v>2</v>
      </c>
      <c r="AT5" s="8" t="n">
        <v>3</v>
      </c>
      <c r="AU5" s="8" t="n">
        <v>4</v>
      </c>
      <c r="AV5" s="8" t="n">
        <v>4</v>
      </c>
      <c r="AW5" s="8" t="n">
        <v>2</v>
      </c>
      <c r="AY5" s="8" t="n">
        <v>2</v>
      </c>
      <c r="AZ5" s="8" t="n">
        <v>2</v>
      </c>
      <c r="BA5" s="8" t="n">
        <v>2</v>
      </c>
      <c r="BB5" s="8" t="n">
        <v>4</v>
      </c>
      <c r="BC5" s="8" t="n">
        <v>4</v>
      </c>
      <c r="BD5" s="8" t="n">
        <v>4</v>
      </c>
      <c r="BF5" s="8" t="n">
        <v>4</v>
      </c>
      <c r="BG5" s="8" t="n">
        <v>4</v>
      </c>
      <c r="BH5" s="8" t="n">
        <v>4</v>
      </c>
      <c r="BI5" s="8" t="n">
        <v>4</v>
      </c>
      <c r="BJ5" s="8" t="n">
        <v>4</v>
      </c>
      <c r="BK5" s="8" t="n">
        <v>2</v>
      </c>
      <c r="BM5" s="8" t="n">
        <v>2</v>
      </c>
      <c r="BN5" s="8" t="n">
        <v>2</v>
      </c>
      <c r="BO5" s="8" t="n">
        <v>2</v>
      </c>
      <c r="BP5" s="8" t="n">
        <v>2</v>
      </c>
      <c r="BQ5" s="8" t="n">
        <v>4</v>
      </c>
    </row>
    <row r="6" customFormat="false" ht="15.75" hidden="false" customHeight="false" outlineLevel="0" collapsed="false">
      <c r="A6" s="4" t="n">
        <v>45803.4641720486</v>
      </c>
      <c r="B6" s="5" t="s">
        <v>62</v>
      </c>
      <c r="C6" s="5" t="s">
        <v>63</v>
      </c>
      <c r="D6" s="5" t="s">
        <v>68</v>
      </c>
      <c r="E6" s="5" t="s">
        <v>67</v>
      </c>
      <c r="F6" s="5" t="s">
        <v>67</v>
      </c>
      <c r="G6" s="5" t="n">
        <v>5</v>
      </c>
      <c r="H6" s="5" t="s">
        <v>79</v>
      </c>
      <c r="I6" s="5" t="n">
        <v>5</v>
      </c>
      <c r="J6" s="5" t="n">
        <v>5</v>
      </c>
      <c r="K6" s="5" t="n">
        <v>2</v>
      </c>
      <c r="L6" s="5" t="n">
        <v>1</v>
      </c>
      <c r="M6" s="5" t="n">
        <v>5</v>
      </c>
      <c r="N6" s="5" t="n">
        <v>2</v>
      </c>
      <c r="O6" s="5" t="s">
        <v>80</v>
      </c>
      <c r="P6" s="5" t="n">
        <v>3</v>
      </c>
      <c r="Q6" s="5" t="n">
        <v>3</v>
      </c>
      <c r="R6" s="5" t="n">
        <v>2</v>
      </c>
      <c r="S6" s="5" t="n">
        <v>2</v>
      </c>
      <c r="T6" s="5" t="n">
        <v>1</v>
      </c>
      <c r="U6" s="5" t="n">
        <v>4</v>
      </c>
      <c r="V6" s="5" t="s">
        <v>81</v>
      </c>
      <c r="W6" s="5" t="n">
        <v>5</v>
      </c>
      <c r="X6" s="5" t="n">
        <v>5</v>
      </c>
      <c r="Y6" s="5" t="n">
        <v>1</v>
      </c>
      <c r="Z6" s="5" t="n">
        <v>1</v>
      </c>
      <c r="AA6" s="5" t="n">
        <v>1</v>
      </c>
      <c r="AB6" s="5" t="n">
        <v>2</v>
      </c>
      <c r="AC6" s="5" t="s">
        <v>82</v>
      </c>
      <c r="AD6" s="5" t="n">
        <v>5</v>
      </c>
      <c r="AE6" s="5" t="n">
        <v>3</v>
      </c>
      <c r="AF6" s="5" t="n">
        <v>1</v>
      </c>
      <c r="AG6" s="5" t="n">
        <v>1</v>
      </c>
      <c r="AH6" s="5" t="n">
        <v>5</v>
      </c>
      <c r="AI6" s="5" t="n">
        <v>2</v>
      </c>
      <c r="AJ6" s="5" t="s">
        <v>83</v>
      </c>
      <c r="AK6" s="5" t="n">
        <v>4</v>
      </c>
      <c r="AL6" s="5" t="n">
        <v>4</v>
      </c>
      <c r="AM6" s="5" t="n">
        <v>1</v>
      </c>
      <c r="AN6" s="5" t="n">
        <v>1</v>
      </c>
      <c r="AO6" s="5" t="n">
        <v>1</v>
      </c>
      <c r="AP6" s="5" t="n">
        <v>4</v>
      </c>
      <c r="AQ6" s="5" t="s">
        <v>84</v>
      </c>
      <c r="AR6" s="5" t="n">
        <v>4</v>
      </c>
      <c r="AS6" s="5" t="n">
        <v>4</v>
      </c>
      <c r="AT6" s="5" t="n">
        <v>2</v>
      </c>
      <c r="AU6" s="5" t="n">
        <v>1</v>
      </c>
      <c r="AV6" s="5" t="n">
        <v>3</v>
      </c>
      <c r="AW6" s="5" t="n">
        <v>5</v>
      </c>
      <c r="AX6" s="5" t="s">
        <v>85</v>
      </c>
      <c r="AY6" s="5" t="n">
        <v>5</v>
      </c>
      <c r="AZ6" s="5" t="n">
        <v>5</v>
      </c>
      <c r="BA6" s="5" t="n">
        <v>5</v>
      </c>
      <c r="BB6" s="5" t="n">
        <v>3</v>
      </c>
      <c r="BC6" s="5" t="n">
        <v>5</v>
      </c>
      <c r="BD6" s="5" t="n">
        <v>2</v>
      </c>
      <c r="BE6" s="5" t="s">
        <v>86</v>
      </c>
      <c r="BF6" s="5" t="n">
        <v>3</v>
      </c>
      <c r="BG6" s="5" t="n">
        <v>2</v>
      </c>
      <c r="BH6" s="5" t="n">
        <v>1</v>
      </c>
      <c r="BI6" s="5" t="n">
        <v>1</v>
      </c>
      <c r="BJ6" s="5" t="n">
        <v>1</v>
      </c>
      <c r="BK6" s="5" t="n">
        <v>4</v>
      </c>
      <c r="BL6" s="5" t="s">
        <v>87</v>
      </c>
      <c r="BM6" s="5" t="n">
        <v>4</v>
      </c>
      <c r="BN6" s="5" t="n">
        <v>3</v>
      </c>
      <c r="BO6" s="5" t="n">
        <v>2</v>
      </c>
      <c r="BP6" s="5" t="n">
        <v>2</v>
      </c>
      <c r="BQ6" s="5" t="n">
        <v>2</v>
      </c>
      <c r="BR6" s="6" t="s">
        <v>88</v>
      </c>
    </row>
    <row r="7" customFormat="false" ht="15.75" hidden="false" customHeight="false" outlineLevel="0" collapsed="false">
      <c r="A7" s="7" t="n">
        <v>45806.7293618634</v>
      </c>
      <c r="B7" s="8" t="s">
        <v>89</v>
      </c>
      <c r="C7" s="8" t="s">
        <v>63</v>
      </c>
      <c r="D7" s="8" t="s">
        <v>90</v>
      </c>
      <c r="E7" s="8" t="s">
        <v>65</v>
      </c>
      <c r="F7" s="8" t="s">
        <v>65</v>
      </c>
      <c r="G7" s="8" t="n">
        <v>3</v>
      </c>
      <c r="I7" s="8" t="n">
        <v>4</v>
      </c>
      <c r="J7" s="8" t="n">
        <v>5</v>
      </c>
      <c r="K7" s="8" t="n">
        <v>2</v>
      </c>
      <c r="L7" s="8" t="n">
        <v>4</v>
      </c>
      <c r="M7" s="8" t="n">
        <v>1</v>
      </c>
      <c r="N7" s="8" t="n">
        <v>4</v>
      </c>
      <c r="P7" s="8" t="n">
        <v>5</v>
      </c>
      <c r="Q7" s="8" t="n">
        <v>5</v>
      </c>
      <c r="R7" s="8" t="n">
        <v>2</v>
      </c>
      <c r="S7" s="8" t="n">
        <v>4</v>
      </c>
      <c r="T7" s="8" t="n">
        <v>1</v>
      </c>
      <c r="U7" s="8" t="n">
        <v>5</v>
      </c>
      <c r="W7" s="8" t="n">
        <v>5</v>
      </c>
      <c r="X7" s="8" t="n">
        <v>5</v>
      </c>
      <c r="Y7" s="8" t="n">
        <v>4</v>
      </c>
      <c r="Z7" s="8" t="n">
        <v>4</v>
      </c>
      <c r="AA7" s="8" t="n">
        <v>4</v>
      </c>
      <c r="AB7" s="8" t="n">
        <v>2</v>
      </c>
      <c r="AC7" s="8" t="s">
        <v>91</v>
      </c>
      <c r="AD7" s="8" t="n">
        <v>5</v>
      </c>
      <c r="AE7" s="8" t="n">
        <v>4</v>
      </c>
      <c r="AF7" s="8" t="n">
        <v>3</v>
      </c>
      <c r="AG7" s="8" t="n">
        <v>4</v>
      </c>
      <c r="AH7" s="8" t="n">
        <v>3</v>
      </c>
      <c r="AI7" s="8" t="n">
        <v>2</v>
      </c>
      <c r="AJ7" s="8" t="s">
        <v>92</v>
      </c>
      <c r="AK7" s="8" t="n">
        <v>5</v>
      </c>
      <c r="AL7" s="8" t="n">
        <v>5</v>
      </c>
      <c r="AM7" s="8" t="n">
        <v>2</v>
      </c>
      <c r="AN7" s="8" t="n">
        <v>2</v>
      </c>
      <c r="AO7" s="8" t="n">
        <v>2</v>
      </c>
      <c r="AP7" s="8" t="n">
        <v>4</v>
      </c>
      <c r="AQ7" s="8" t="s">
        <v>93</v>
      </c>
      <c r="AR7" s="8" t="n">
        <v>5</v>
      </c>
      <c r="AS7" s="8" t="n">
        <v>5</v>
      </c>
      <c r="AT7" s="8" t="n">
        <v>3</v>
      </c>
      <c r="AU7" s="8" t="n">
        <v>3</v>
      </c>
      <c r="AV7" s="8" t="n">
        <v>2</v>
      </c>
      <c r="AW7" s="8" t="n">
        <v>5</v>
      </c>
      <c r="AX7" s="8" t="s">
        <v>94</v>
      </c>
      <c r="AY7" s="8" t="n">
        <v>5</v>
      </c>
      <c r="AZ7" s="8" t="n">
        <v>5</v>
      </c>
      <c r="BA7" s="8" t="n">
        <v>3</v>
      </c>
      <c r="BB7" s="8" t="n">
        <v>3</v>
      </c>
      <c r="BC7" s="8" t="n">
        <v>3</v>
      </c>
      <c r="BD7" s="8" t="n">
        <v>3</v>
      </c>
      <c r="BF7" s="8" t="n">
        <v>5</v>
      </c>
      <c r="BG7" s="8" t="n">
        <v>5</v>
      </c>
      <c r="BH7" s="8" t="n">
        <v>3</v>
      </c>
      <c r="BI7" s="8" t="n">
        <v>3</v>
      </c>
      <c r="BJ7" s="8" t="n">
        <v>3</v>
      </c>
      <c r="BK7" s="8" t="n">
        <v>4</v>
      </c>
      <c r="BL7" s="8" t="s">
        <v>95</v>
      </c>
      <c r="BM7" s="8" t="n">
        <v>5</v>
      </c>
      <c r="BN7" s="8" t="n">
        <v>5</v>
      </c>
      <c r="BO7" s="8" t="n">
        <v>3</v>
      </c>
      <c r="BP7" s="8" t="n">
        <v>3</v>
      </c>
      <c r="BQ7" s="8" t="n">
        <v>3</v>
      </c>
    </row>
    <row r="8" customFormat="false" ht="15.75" hidden="false" customHeight="false" outlineLevel="0" collapsed="false">
      <c r="A8" s="4" t="n">
        <v>45809.6472369907</v>
      </c>
      <c r="B8" s="5" t="s">
        <v>89</v>
      </c>
      <c r="C8" s="5" t="s">
        <v>63</v>
      </c>
      <c r="D8" s="5" t="s">
        <v>90</v>
      </c>
      <c r="E8" s="5" t="s">
        <v>65</v>
      </c>
      <c r="F8" s="5" t="s">
        <v>65</v>
      </c>
      <c r="G8" s="5" t="n">
        <v>5</v>
      </c>
      <c r="I8" s="5" t="n">
        <v>5</v>
      </c>
      <c r="J8" s="5" t="n">
        <v>4</v>
      </c>
      <c r="K8" s="5" t="n">
        <v>5</v>
      </c>
      <c r="L8" s="5" t="n">
        <v>4</v>
      </c>
      <c r="M8" s="5" t="n">
        <v>5</v>
      </c>
      <c r="N8" s="5" t="n">
        <v>4</v>
      </c>
      <c r="P8" s="5" t="n">
        <v>5</v>
      </c>
      <c r="Q8" s="5" t="n">
        <v>4</v>
      </c>
      <c r="R8" s="5" t="n">
        <v>3</v>
      </c>
      <c r="S8" s="5" t="n">
        <v>5</v>
      </c>
      <c r="T8" s="5" t="n">
        <v>4</v>
      </c>
      <c r="U8" s="5" t="n">
        <v>4</v>
      </c>
      <c r="W8" s="5" t="n">
        <v>5</v>
      </c>
      <c r="X8" s="5" t="n">
        <v>4</v>
      </c>
      <c r="Y8" s="5" t="n">
        <v>4</v>
      </c>
      <c r="Z8" s="5" t="n">
        <v>4</v>
      </c>
      <c r="AA8" s="5" t="n">
        <v>5</v>
      </c>
      <c r="AB8" s="5" t="n">
        <v>5</v>
      </c>
      <c r="AD8" s="5" t="n">
        <v>5</v>
      </c>
      <c r="AE8" s="5" t="n">
        <v>5</v>
      </c>
      <c r="AF8" s="5" t="n">
        <v>5</v>
      </c>
      <c r="AG8" s="5" t="n">
        <v>5</v>
      </c>
      <c r="AH8" s="5" t="n">
        <v>5</v>
      </c>
      <c r="AI8" s="5" t="n">
        <v>5</v>
      </c>
      <c r="AK8" s="5" t="n">
        <v>5</v>
      </c>
      <c r="AL8" s="5" t="n">
        <v>5</v>
      </c>
      <c r="AM8" s="5" t="n">
        <v>4</v>
      </c>
      <c r="AN8" s="5" t="n">
        <v>5</v>
      </c>
      <c r="AO8" s="5" t="n">
        <v>5</v>
      </c>
      <c r="AP8" s="5" t="n">
        <v>5</v>
      </c>
      <c r="AR8" s="5" t="n">
        <v>4</v>
      </c>
      <c r="AS8" s="5" t="n">
        <v>3</v>
      </c>
      <c r="AT8" s="5" t="n">
        <v>4</v>
      </c>
      <c r="AU8" s="5" t="n">
        <v>4</v>
      </c>
      <c r="AV8" s="5" t="n">
        <v>5</v>
      </c>
      <c r="AW8" s="5" t="n">
        <v>2</v>
      </c>
      <c r="AY8" s="5" t="n">
        <v>2</v>
      </c>
      <c r="AZ8" s="5" t="n">
        <v>1</v>
      </c>
      <c r="BA8" s="5" t="n">
        <v>1</v>
      </c>
      <c r="BB8" s="5" t="n">
        <v>2</v>
      </c>
      <c r="BC8" s="5" t="n">
        <v>1</v>
      </c>
      <c r="BD8" s="5" t="n">
        <v>2</v>
      </c>
      <c r="BF8" s="5" t="n">
        <v>3</v>
      </c>
      <c r="BG8" s="5" t="n">
        <v>3</v>
      </c>
      <c r="BH8" s="5" t="n">
        <v>4</v>
      </c>
      <c r="BI8" s="5" t="n">
        <v>3</v>
      </c>
      <c r="BJ8" s="5" t="n">
        <v>3</v>
      </c>
      <c r="BK8" s="5" t="n">
        <v>4</v>
      </c>
      <c r="BM8" s="5" t="n">
        <v>3</v>
      </c>
      <c r="BN8" s="5" t="n">
        <v>4</v>
      </c>
      <c r="BO8" s="5" t="n">
        <v>3</v>
      </c>
      <c r="BP8" s="5" t="n">
        <v>2</v>
      </c>
      <c r="BQ8" s="5" t="n">
        <v>3</v>
      </c>
    </row>
    <row r="9" customFormat="false" ht="15.75" hidden="false" customHeight="false" outlineLevel="0" collapsed="false">
      <c r="A9" s="7" t="n">
        <v>45809.6568094097</v>
      </c>
      <c r="B9" s="8" t="s">
        <v>62</v>
      </c>
      <c r="C9" s="8" t="s">
        <v>63</v>
      </c>
      <c r="D9" s="8" t="s">
        <v>90</v>
      </c>
      <c r="E9" s="8" t="s">
        <v>65</v>
      </c>
      <c r="F9" s="8" t="s">
        <v>65</v>
      </c>
      <c r="G9" s="8" t="n">
        <v>4</v>
      </c>
      <c r="I9" s="8" t="n">
        <v>5</v>
      </c>
      <c r="J9" s="8" t="n">
        <v>4</v>
      </c>
      <c r="K9" s="8" t="n">
        <v>4</v>
      </c>
      <c r="L9" s="8" t="n">
        <v>4</v>
      </c>
      <c r="M9" s="8" t="n">
        <v>2</v>
      </c>
      <c r="N9" s="8" t="n">
        <v>3</v>
      </c>
      <c r="P9" s="8" t="n">
        <v>3</v>
      </c>
      <c r="Q9" s="8" t="n">
        <v>3</v>
      </c>
      <c r="R9" s="8" t="n">
        <v>4</v>
      </c>
      <c r="S9" s="8" t="n">
        <v>4</v>
      </c>
      <c r="T9" s="8" t="n">
        <v>5</v>
      </c>
      <c r="U9" s="8" t="n">
        <v>2</v>
      </c>
      <c r="W9" s="8" t="n">
        <v>3</v>
      </c>
      <c r="X9" s="8" t="n">
        <v>3</v>
      </c>
      <c r="Y9" s="8" t="n">
        <v>2</v>
      </c>
      <c r="Z9" s="8" t="n">
        <v>2</v>
      </c>
      <c r="AA9" s="8" t="n">
        <v>1</v>
      </c>
      <c r="AB9" s="8" t="n">
        <v>2</v>
      </c>
      <c r="AD9" s="8" t="n">
        <v>5</v>
      </c>
      <c r="AE9" s="8" t="n">
        <v>4</v>
      </c>
      <c r="AF9" s="8" t="n">
        <v>5</v>
      </c>
      <c r="AG9" s="8" t="n">
        <v>4</v>
      </c>
      <c r="AH9" s="8" t="n">
        <v>4</v>
      </c>
      <c r="AI9" s="8" t="n">
        <v>2</v>
      </c>
      <c r="AK9" s="8" t="n">
        <v>3</v>
      </c>
      <c r="AL9" s="8" t="n">
        <v>3</v>
      </c>
      <c r="AM9" s="8" t="n">
        <v>4</v>
      </c>
      <c r="AN9" s="8" t="n">
        <v>3</v>
      </c>
      <c r="AO9" s="8" t="n">
        <v>5</v>
      </c>
      <c r="AP9" s="8" t="n">
        <v>2</v>
      </c>
      <c r="AR9" s="8" t="n">
        <v>2</v>
      </c>
      <c r="AS9" s="8" t="n">
        <v>3</v>
      </c>
      <c r="AT9" s="8" t="n">
        <v>2</v>
      </c>
      <c r="AU9" s="8" t="n">
        <v>2</v>
      </c>
      <c r="AV9" s="8" t="n">
        <v>2</v>
      </c>
      <c r="AW9" s="8" t="n">
        <v>5</v>
      </c>
      <c r="AY9" s="8" t="n">
        <v>5</v>
      </c>
      <c r="AZ9" s="8" t="n">
        <v>4</v>
      </c>
      <c r="BA9" s="8" t="n">
        <v>4</v>
      </c>
      <c r="BB9" s="8" t="n">
        <v>5</v>
      </c>
      <c r="BC9" s="8" t="n">
        <v>4</v>
      </c>
      <c r="BD9" s="8" t="n">
        <v>3</v>
      </c>
      <c r="BF9" s="8" t="n">
        <v>3</v>
      </c>
      <c r="BG9" s="8" t="n">
        <v>2</v>
      </c>
      <c r="BH9" s="8" t="n">
        <v>5</v>
      </c>
      <c r="BI9" s="8" t="n">
        <v>3</v>
      </c>
      <c r="BJ9" s="8" t="n">
        <v>5</v>
      </c>
      <c r="BK9" s="8" t="n">
        <v>2</v>
      </c>
      <c r="BM9" s="8" t="n">
        <v>3</v>
      </c>
      <c r="BN9" s="8" t="n">
        <v>2</v>
      </c>
      <c r="BO9" s="8" t="n">
        <v>2</v>
      </c>
      <c r="BP9" s="8" t="n">
        <v>3</v>
      </c>
      <c r="BQ9" s="8" t="n">
        <v>2</v>
      </c>
    </row>
    <row r="10" customFormat="false" ht="15.75" hidden="false" customHeight="false" outlineLevel="0" collapsed="false">
      <c r="A10" s="4" t="n">
        <v>45809.6644331597</v>
      </c>
      <c r="B10" s="5" t="s">
        <v>62</v>
      </c>
      <c r="C10" s="5" t="s">
        <v>63</v>
      </c>
      <c r="D10" s="5" t="s">
        <v>90</v>
      </c>
      <c r="E10" s="5" t="s">
        <v>65</v>
      </c>
      <c r="F10" s="5" t="s">
        <v>96</v>
      </c>
      <c r="G10" s="5" t="n">
        <v>2</v>
      </c>
      <c r="H10" s="5" t="s">
        <v>97</v>
      </c>
      <c r="I10" s="5" t="n">
        <v>3</v>
      </c>
      <c r="J10" s="5" t="n">
        <v>3</v>
      </c>
      <c r="K10" s="5" t="n">
        <v>2</v>
      </c>
      <c r="L10" s="5" t="n">
        <v>2</v>
      </c>
      <c r="M10" s="5" t="n">
        <v>2</v>
      </c>
      <c r="N10" s="5" t="n">
        <v>4</v>
      </c>
      <c r="P10" s="5" t="n">
        <v>4</v>
      </c>
      <c r="Q10" s="5" t="n">
        <v>3</v>
      </c>
      <c r="R10" s="5" t="n">
        <v>2</v>
      </c>
      <c r="S10" s="5" t="n">
        <v>2</v>
      </c>
      <c r="T10" s="5" t="n">
        <v>3</v>
      </c>
      <c r="U10" s="5" t="n">
        <v>4</v>
      </c>
      <c r="W10" s="5" t="n">
        <v>4</v>
      </c>
      <c r="X10" s="5" t="n">
        <v>4</v>
      </c>
      <c r="Y10" s="5" t="n">
        <v>3</v>
      </c>
      <c r="Z10" s="5" t="n">
        <v>4</v>
      </c>
      <c r="AA10" s="5" t="n">
        <v>4</v>
      </c>
      <c r="AB10" s="5" t="n">
        <v>5</v>
      </c>
      <c r="AD10" s="5" t="n">
        <v>5</v>
      </c>
      <c r="AE10" s="5" t="n">
        <v>5</v>
      </c>
      <c r="AF10" s="5" t="n">
        <v>3</v>
      </c>
      <c r="AG10" s="5" t="n">
        <v>4</v>
      </c>
      <c r="AH10" s="5" t="n">
        <v>3</v>
      </c>
      <c r="AI10" s="5" t="n">
        <v>4</v>
      </c>
      <c r="AK10" s="5" t="n">
        <v>3</v>
      </c>
      <c r="AL10" s="5" t="n">
        <v>5</v>
      </c>
      <c r="AM10" s="5" t="n">
        <v>4</v>
      </c>
      <c r="AN10" s="5" t="n">
        <v>5</v>
      </c>
      <c r="AO10" s="5" t="n">
        <v>3</v>
      </c>
      <c r="AP10" s="5" t="n">
        <v>5</v>
      </c>
      <c r="AR10" s="5" t="n">
        <v>5</v>
      </c>
      <c r="AS10" s="5" t="n">
        <v>5</v>
      </c>
      <c r="AT10" s="5" t="n">
        <v>4</v>
      </c>
      <c r="AU10" s="5" t="n">
        <v>4</v>
      </c>
      <c r="AV10" s="5" t="n">
        <v>5</v>
      </c>
      <c r="AW10" s="5" t="n">
        <v>5</v>
      </c>
      <c r="AY10" s="5" t="n">
        <v>5</v>
      </c>
      <c r="AZ10" s="5" t="n">
        <v>4</v>
      </c>
      <c r="BA10" s="5" t="n">
        <v>5</v>
      </c>
      <c r="BB10" s="5" t="n">
        <v>4</v>
      </c>
      <c r="BC10" s="5" t="n">
        <v>2</v>
      </c>
      <c r="BD10" s="5" t="n">
        <v>3</v>
      </c>
      <c r="BF10" s="5" t="n">
        <v>3</v>
      </c>
      <c r="BG10" s="5" t="n">
        <v>3</v>
      </c>
      <c r="BH10" s="5" t="n">
        <v>3</v>
      </c>
      <c r="BI10" s="5" t="n">
        <v>5</v>
      </c>
      <c r="BJ10" s="5" t="n">
        <v>3</v>
      </c>
      <c r="BK10" s="5" t="n">
        <v>2</v>
      </c>
      <c r="BM10" s="5" t="n">
        <v>3</v>
      </c>
      <c r="BN10" s="5" t="n">
        <v>3</v>
      </c>
      <c r="BO10" s="5" t="n">
        <v>3</v>
      </c>
      <c r="BP10" s="5" t="n">
        <v>3</v>
      </c>
      <c r="BQ10" s="5" t="n">
        <v>3</v>
      </c>
    </row>
    <row r="11" customFormat="false" ht="15.75" hidden="false" customHeight="false" outlineLevel="0" collapsed="false">
      <c r="A11" s="7" t="n">
        <v>45809.6651279167</v>
      </c>
      <c r="B11" s="8" t="s">
        <v>89</v>
      </c>
      <c r="C11" s="8" t="s">
        <v>63</v>
      </c>
      <c r="D11" s="8" t="s">
        <v>68</v>
      </c>
      <c r="E11" s="8" t="s">
        <v>67</v>
      </c>
      <c r="F11" s="8" t="s">
        <v>67</v>
      </c>
      <c r="G11" s="8" t="n">
        <v>4</v>
      </c>
      <c r="I11" s="8" t="n">
        <v>5</v>
      </c>
      <c r="J11" s="8" t="n">
        <v>3</v>
      </c>
      <c r="K11" s="8" t="n">
        <v>3</v>
      </c>
      <c r="L11" s="8" t="n">
        <v>2</v>
      </c>
      <c r="M11" s="8" t="n">
        <v>2</v>
      </c>
      <c r="N11" s="8" t="n">
        <v>4</v>
      </c>
      <c r="P11" s="8" t="n">
        <v>4</v>
      </c>
      <c r="Q11" s="8" t="n">
        <v>4</v>
      </c>
      <c r="R11" s="8" t="n">
        <v>3</v>
      </c>
      <c r="S11" s="8" t="n">
        <v>2</v>
      </c>
      <c r="T11" s="8" t="n">
        <v>4</v>
      </c>
      <c r="U11" s="8" t="n">
        <v>4</v>
      </c>
      <c r="W11" s="8" t="n">
        <v>3</v>
      </c>
      <c r="X11" s="8" t="n">
        <v>3</v>
      </c>
      <c r="Y11" s="8" t="n">
        <v>2</v>
      </c>
      <c r="Z11" s="8" t="n">
        <v>2</v>
      </c>
      <c r="AA11" s="8" t="n">
        <v>3</v>
      </c>
      <c r="AB11" s="8" t="n">
        <v>2</v>
      </c>
      <c r="AD11" s="8" t="n">
        <v>4</v>
      </c>
      <c r="AE11" s="8" t="n">
        <v>4</v>
      </c>
      <c r="AF11" s="8" t="n">
        <v>4</v>
      </c>
      <c r="AG11" s="8" t="n">
        <v>4</v>
      </c>
      <c r="AH11" s="8" t="n">
        <v>4</v>
      </c>
      <c r="AI11" s="8" t="n">
        <v>2</v>
      </c>
      <c r="AK11" s="8" t="n">
        <v>4</v>
      </c>
      <c r="AL11" s="8" t="n">
        <v>3</v>
      </c>
      <c r="AM11" s="8" t="n">
        <v>4</v>
      </c>
      <c r="AN11" s="8" t="n">
        <v>4</v>
      </c>
      <c r="AO11" s="8" t="n">
        <v>4</v>
      </c>
      <c r="AP11" s="8" t="n">
        <v>4</v>
      </c>
      <c r="AR11" s="8" t="n">
        <v>3</v>
      </c>
      <c r="AS11" s="8" t="n">
        <v>2</v>
      </c>
      <c r="AT11" s="8" t="n">
        <v>2</v>
      </c>
      <c r="AU11" s="8" t="n">
        <v>2</v>
      </c>
      <c r="AV11" s="8" t="n">
        <v>2</v>
      </c>
      <c r="AW11" s="8" t="n">
        <v>4</v>
      </c>
      <c r="AY11" s="8" t="n">
        <v>5</v>
      </c>
      <c r="AZ11" s="8" t="n">
        <v>4</v>
      </c>
      <c r="BA11" s="8" t="n">
        <v>4</v>
      </c>
      <c r="BB11" s="8" t="n">
        <v>4</v>
      </c>
      <c r="BC11" s="8" t="n">
        <v>3</v>
      </c>
      <c r="BD11" s="8" t="n">
        <v>3</v>
      </c>
      <c r="BF11" s="8" t="n">
        <v>4</v>
      </c>
      <c r="BG11" s="8" t="n">
        <v>3</v>
      </c>
      <c r="BH11" s="8" t="n">
        <v>4</v>
      </c>
      <c r="BI11" s="8" t="n">
        <v>4</v>
      </c>
      <c r="BJ11" s="8" t="n">
        <v>3</v>
      </c>
      <c r="BK11" s="8" t="n">
        <v>4</v>
      </c>
      <c r="BM11" s="8" t="n">
        <v>4</v>
      </c>
      <c r="BN11" s="8" t="n">
        <v>4</v>
      </c>
      <c r="BO11" s="8" t="n">
        <v>3</v>
      </c>
      <c r="BP11" s="8" t="n">
        <v>4</v>
      </c>
      <c r="BQ11" s="8" t="n">
        <v>3</v>
      </c>
    </row>
    <row r="12" customFormat="false" ht="15.75" hidden="false" customHeight="false" outlineLevel="0" collapsed="false">
      <c r="A12" s="4" t="n">
        <v>45809.668405162</v>
      </c>
      <c r="B12" s="5" t="s">
        <v>89</v>
      </c>
      <c r="C12" s="5" t="s">
        <v>63</v>
      </c>
      <c r="D12" s="5" t="s">
        <v>64</v>
      </c>
      <c r="E12" s="5" t="s">
        <v>67</v>
      </c>
      <c r="F12" s="5" t="s">
        <v>67</v>
      </c>
      <c r="G12" s="5" t="n">
        <v>1</v>
      </c>
      <c r="I12" s="5" t="n">
        <v>1</v>
      </c>
      <c r="J12" s="5" t="n">
        <v>1</v>
      </c>
      <c r="K12" s="5" t="n">
        <v>1</v>
      </c>
      <c r="L12" s="5" t="n">
        <v>1</v>
      </c>
      <c r="M12" s="5" t="n">
        <v>1</v>
      </c>
      <c r="N12" s="5" t="n">
        <v>3</v>
      </c>
      <c r="P12" s="5" t="n">
        <v>4</v>
      </c>
      <c r="Q12" s="5" t="n">
        <v>3</v>
      </c>
      <c r="R12" s="5" t="n">
        <v>1</v>
      </c>
      <c r="S12" s="5" t="n">
        <v>1</v>
      </c>
      <c r="T12" s="5" t="n">
        <v>1</v>
      </c>
      <c r="U12" s="5" t="n">
        <v>1</v>
      </c>
      <c r="W12" s="5" t="n">
        <v>3</v>
      </c>
      <c r="X12" s="5" t="n">
        <v>3</v>
      </c>
      <c r="Y12" s="5" t="n">
        <v>3</v>
      </c>
      <c r="Z12" s="5" t="n">
        <v>3</v>
      </c>
      <c r="AA12" s="5" t="n">
        <v>3</v>
      </c>
      <c r="AB12" s="5" t="n">
        <v>3</v>
      </c>
      <c r="AD12" s="5" t="n">
        <v>3</v>
      </c>
      <c r="AE12" s="5" t="n">
        <v>3</v>
      </c>
      <c r="AF12" s="5" t="n">
        <v>3</v>
      </c>
      <c r="AG12" s="5" t="n">
        <v>3</v>
      </c>
      <c r="AH12" s="5" t="n">
        <v>3</v>
      </c>
      <c r="AI12" s="5" t="n">
        <v>3</v>
      </c>
      <c r="AK12" s="5" t="n">
        <v>3</v>
      </c>
      <c r="AL12" s="5" t="n">
        <v>3</v>
      </c>
      <c r="AM12" s="5" t="n">
        <v>2</v>
      </c>
      <c r="AN12" s="5" t="n">
        <v>3</v>
      </c>
      <c r="AO12" s="5" t="n">
        <v>3</v>
      </c>
      <c r="AP12" s="5" t="n">
        <v>3</v>
      </c>
      <c r="AR12" s="5" t="n">
        <v>3</v>
      </c>
      <c r="AS12" s="5" t="n">
        <v>3</v>
      </c>
      <c r="AT12" s="5" t="n">
        <v>3</v>
      </c>
      <c r="AU12" s="5" t="n">
        <v>3</v>
      </c>
      <c r="AV12" s="5" t="n">
        <v>3</v>
      </c>
      <c r="AW12" s="5" t="n">
        <v>3</v>
      </c>
      <c r="AY12" s="5" t="n">
        <v>2</v>
      </c>
      <c r="AZ12" s="5" t="n">
        <v>2</v>
      </c>
      <c r="BA12" s="5" t="n">
        <v>2</v>
      </c>
      <c r="BB12" s="5" t="n">
        <v>2</v>
      </c>
      <c r="BC12" s="5" t="n">
        <v>2</v>
      </c>
      <c r="BD12" s="5" t="n">
        <v>3</v>
      </c>
      <c r="BF12" s="5" t="n">
        <v>2</v>
      </c>
      <c r="BG12" s="5" t="n">
        <v>2</v>
      </c>
      <c r="BH12" s="5" t="n">
        <v>2</v>
      </c>
      <c r="BI12" s="5" t="n">
        <v>2</v>
      </c>
      <c r="BJ12" s="5" t="n">
        <v>2</v>
      </c>
      <c r="BK12" s="5" t="n">
        <v>2</v>
      </c>
      <c r="BM12" s="5" t="n">
        <v>1</v>
      </c>
      <c r="BN12" s="5" t="n">
        <v>1</v>
      </c>
      <c r="BO12" s="5" t="n">
        <v>1</v>
      </c>
      <c r="BP12" s="5" t="n">
        <v>1</v>
      </c>
      <c r="BQ12" s="5" t="n">
        <v>1</v>
      </c>
    </row>
    <row r="13" customFormat="false" ht="15.75" hidden="false" customHeight="false" outlineLevel="0" collapsed="false">
      <c r="A13" s="7" t="n">
        <v>45809.6709634954</v>
      </c>
      <c r="B13" s="8" t="s">
        <v>89</v>
      </c>
      <c r="C13" s="8" t="s">
        <v>63</v>
      </c>
      <c r="D13" s="8" t="s">
        <v>90</v>
      </c>
      <c r="E13" s="8" t="s">
        <v>65</v>
      </c>
      <c r="F13" s="8" t="s">
        <v>65</v>
      </c>
      <c r="G13" s="8" t="n">
        <v>4</v>
      </c>
      <c r="I13" s="8" t="n">
        <v>5</v>
      </c>
      <c r="J13" s="8" t="n">
        <v>5</v>
      </c>
      <c r="K13" s="8" t="n">
        <v>5</v>
      </c>
      <c r="L13" s="8" t="n">
        <v>4</v>
      </c>
      <c r="M13" s="8" t="n">
        <v>5</v>
      </c>
      <c r="N13" s="8" t="n">
        <v>4</v>
      </c>
      <c r="O13" s="8" t="s">
        <v>98</v>
      </c>
      <c r="P13" s="8" t="n">
        <v>5</v>
      </c>
      <c r="Q13" s="8" t="n">
        <v>5</v>
      </c>
      <c r="R13" s="8" t="n">
        <v>5</v>
      </c>
      <c r="S13" s="8" t="n">
        <v>5</v>
      </c>
      <c r="T13" s="8" t="n">
        <v>5</v>
      </c>
      <c r="U13" s="8" t="n">
        <v>5</v>
      </c>
      <c r="W13" s="8" t="n">
        <v>5</v>
      </c>
      <c r="X13" s="8" t="n">
        <v>5</v>
      </c>
      <c r="Y13" s="8" t="n">
        <v>5</v>
      </c>
      <c r="Z13" s="8" t="n">
        <v>5</v>
      </c>
      <c r="AA13" s="8" t="n">
        <v>5</v>
      </c>
      <c r="AB13" s="8" t="n">
        <v>4</v>
      </c>
      <c r="AD13" s="8" t="n">
        <v>5</v>
      </c>
      <c r="AE13" s="8" t="n">
        <v>4</v>
      </c>
      <c r="AF13" s="8" t="n">
        <v>4</v>
      </c>
      <c r="AG13" s="8" t="n">
        <v>4</v>
      </c>
      <c r="AH13" s="8" t="n">
        <v>4</v>
      </c>
      <c r="AI13" s="8" t="n">
        <v>5</v>
      </c>
      <c r="AK13" s="8" t="n">
        <v>5</v>
      </c>
      <c r="AL13" s="8" t="n">
        <v>5</v>
      </c>
      <c r="AM13" s="8" t="n">
        <v>5</v>
      </c>
      <c r="AN13" s="8" t="n">
        <v>5</v>
      </c>
      <c r="AO13" s="8" t="n">
        <v>5</v>
      </c>
      <c r="AP13" s="8" t="n">
        <v>5</v>
      </c>
      <c r="AR13" s="8" t="n">
        <v>5</v>
      </c>
      <c r="AS13" s="8" t="n">
        <v>5</v>
      </c>
      <c r="AT13" s="8" t="n">
        <v>5</v>
      </c>
      <c r="AU13" s="8" t="n">
        <v>5</v>
      </c>
      <c r="AV13" s="8" t="n">
        <v>5</v>
      </c>
      <c r="AW13" s="8" t="n">
        <v>4</v>
      </c>
      <c r="AY13" s="8" t="n">
        <v>5</v>
      </c>
      <c r="AZ13" s="8" t="n">
        <v>5</v>
      </c>
      <c r="BA13" s="8" t="n">
        <v>4</v>
      </c>
      <c r="BB13" s="8" t="n">
        <v>4</v>
      </c>
      <c r="BC13" s="8" t="n">
        <v>5</v>
      </c>
      <c r="BD13" s="8" t="n">
        <v>5</v>
      </c>
      <c r="BF13" s="8" t="n">
        <v>5</v>
      </c>
      <c r="BG13" s="8" t="n">
        <v>5</v>
      </c>
      <c r="BH13" s="8" t="n">
        <v>5</v>
      </c>
      <c r="BI13" s="8" t="n">
        <v>5</v>
      </c>
      <c r="BJ13" s="8" t="n">
        <v>5</v>
      </c>
      <c r="BK13" s="8" t="n">
        <v>5</v>
      </c>
      <c r="BM13" s="8" t="n">
        <v>5</v>
      </c>
      <c r="BN13" s="8" t="n">
        <v>5</v>
      </c>
      <c r="BO13" s="8" t="n">
        <v>5</v>
      </c>
      <c r="BP13" s="8" t="n">
        <v>5</v>
      </c>
      <c r="BQ13" s="8" t="n">
        <v>5</v>
      </c>
    </row>
    <row r="14" customFormat="false" ht="15.75" hidden="false" customHeight="false" outlineLevel="0" collapsed="false">
      <c r="A14" s="4" t="n">
        <v>45809.6728077199</v>
      </c>
      <c r="B14" s="5" t="s">
        <v>89</v>
      </c>
      <c r="C14" s="5" t="s">
        <v>63</v>
      </c>
      <c r="D14" s="5" t="s">
        <v>64</v>
      </c>
      <c r="E14" s="5" t="s">
        <v>67</v>
      </c>
      <c r="F14" s="5" t="s">
        <v>67</v>
      </c>
      <c r="G14" s="5" t="n">
        <v>4</v>
      </c>
      <c r="I14" s="5" t="n">
        <v>5</v>
      </c>
      <c r="J14" s="5" t="n">
        <v>5</v>
      </c>
      <c r="K14" s="5" t="n">
        <v>4</v>
      </c>
      <c r="L14" s="5" t="n">
        <v>4</v>
      </c>
      <c r="M14" s="5" t="n">
        <v>4</v>
      </c>
      <c r="N14" s="5" t="n">
        <v>4</v>
      </c>
      <c r="P14" s="5" t="n">
        <v>5</v>
      </c>
      <c r="Q14" s="5" t="n">
        <v>5</v>
      </c>
      <c r="R14" s="5" t="n">
        <v>5</v>
      </c>
      <c r="S14" s="5" t="n">
        <v>5</v>
      </c>
      <c r="T14" s="5" t="n">
        <v>5</v>
      </c>
      <c r="U14" s="5" t="n">
        <v>3</v>
      </c>
      <c r="W14" s="5" t="n">
        <v>4</v>
      </c>
      <c r="X14" s="5" t="n">
        <v>4</v>
      </c>
      <c r="Y14" s="5" t="n">
        <v>3</v>
      </c>
      <c r="Z14" s="5" t="n">
        <v>4</v>
      </c>
      <c r="AA14" s="5" t="n">
        <v>4</v>
      </c>
      <c r="AB14" s="5" t="n">
        <v>3</v>
      </c>
      <c r="AD14" s="5" t="n">
        <v>4</v>
      </c>
      <c r="AE14" s="5" t="n">
        <v>4</v>
      </c>
      <c r="AF14" s="5" t="n">
        <v>4</v>
      </c>
      <c r="AG14" s="5" t="n">
        <v>3</v>
      </c>
      <c r="AH14" s="5" t="n">
        <v>4</v>
      </c>
      <c r="AI14" s="5" t="n">
        <v>3</v>
      </c>
      <c r="AK14" s="5" t="n">
        <v>4</v>
      </c>
      <c r="AL14" s="5" t="n">
        <v>5</v>
      </c>
      <c r="AM14" s="5" t="n">
        <v>5</v>
      </c>
      <c r="AN14" s="5" t="n">
        <v>5</v>
      </c>
      <c r="AO14" s="5" t="n">
        <v>5</v>
      </c>
      <c r="AP14" s="5" t="n">
        <v>3</v>
      </c>
      <c r="AR14" s="5" t="n">
        <v>4</v>
      </c>
      <c r="AS14" s="5" t="n">
        <v>4</v>
      </c>
      <c r="AT14" s="5" t="n">
        <v>4</v>
      </c>
      <c r="AU14" s="5" t="n">
        <v>4</v>
      </c>
      <c r="AV14" s="5" t="n">
        <v>4</v>
      </c>
      <c r="AW14" s="5" t="n">
        <v>4</v>
      </c>
      <c r="AY14" s="5" t="n">
        <v>5</v>
      </c>
      <c r="AZ14" s="5" t="n">
        <v>5</v>
      </c>
      <c r="BA14" s="5" t="n">
        <v>4</v>
      </c>
      <c r="BB14" s="5" t="n">
        <v>4</v>
      </c>
      <c r="BC14" s="5" t="n">
        <v>4</v>
      </c>
      <c r="BD14" s="5" t="n">
        <v>4</v>
      </c>
      <c r="BF14" s="5" t="n">
        <v>5</v>
      </c>
      <c r="BG14" s="5" t="n">
        <v>5</v>
      </c>
      <c r="BH14" s="5" t="n">
        <v>5</v>
      </c>
      <c r="BI14" s="5" t="n">
        <v>5</v>
      </c>
      <c r="BJ14" s="5" t="n">
        <v>5</v>
      </c>
      <c r="BK14" s="5" t="n">
        <v>3</v>
      </c>
      <c r="BM14" s="5" t="n">
        <v>4</v>
      </c>
      <c r="BN14" s="5" t="n">
        <v>4</v>
      </c>
      <c r="BO14" s="5" t="n">
        <v>4</v>
      </c>
      <c r="BP14" s="5" t="n">
        <v>4</v>
      </c>
      <c r="BQ14" s="5" t="n">
        <v>4</v>
      </c>
    </row>
    <row r="15" customFormat="false" ht="15.75" hidden="false" customHeight="false" outlineLevel="0" collapsed="false">
      <c r="A15" s="7" t="n">
        <v>45809.6741015162</v>
      </c>
      <c r="B15" s="8" t="s">
        <v>62</v>
      </c>
      <c r="C15" s="8" t="s">
        <v>63</v>
      </c>
      <c r="D15" s="8" t="s">
        <v>68</v>
      </c>
      <c r="E15" s="8" t="s">
        <v>67</v>
      </c>
      <c r="F15" s="8" t="s">
        <v>67</v>
      </c>
      <c r="G15" s="8" t="n">
        <v>2</v>
      </c>
      <c r="H15" s="8" t="s">
        <v>99</v>
      </c>
      <c r="I15" s="8" t="n">
        <v>5</v>
      </c>
      <c r="J15" s="8" t="n">
        <v>2</v>
      </c>
      <c r="K15" s="8" t="n">
        <v>5</v>
      </c>
      <c r="L15" s="8" t="n">
        <v>3</v>
      </c>
      <c r="M15" s="8" t="n">
        <v>1</v>
      </c>
      <c r="N15" s="8" t="n">
        <v>4</v>
      </c>
      <c r="O15" s="8" t="s">
        <v>100</v>
      </c>
      <c r="P15" s="8" t="n">
        <v>3</v>
      </c>
      <c r="Q15" s="8" t="n">
        <v>4</v>
      </c>
      <c r="R15" s="8" t="n">
        <v>5</v>
      </c>
      <c r="S15" s="8" t="n">
        <v>5</v>
      </c>
      <c r="T15" s="8" t="n">
        <v>1</v>
      </c>
      <c r="U15" s="8" t="n">
        <v>3</v>
      </c>
      <c r="V15" s="8" t="s">
        <v>101</v>
      </c>
      <c r="W15" s="8" t="n">
        <v>4</v>
      </c>
      <c r="X15" s="8" t="n">
        <v>4</v>
      </c>
      <c r="Y15" s="8" t="n">
        <v>4</v>
      </c>
      <c r="Z15" s="8" t="n">
        <v>2</v>
      </c>
      <c r="AA15" s="8" t="n">
        <v>4</v>
      </c>
      <c r="AB15" s="8" t="n">
        <v>5</v>
      </c>
      <c r="AC15" s="8" t="s">
        <v>102</v>
      </c>
      <c r="AD15" s="8" t="n">
        <v>5</v>
      </c>
      <c r="AE15" s="8" t="n">
        <v>5</v>
      </c>
      <c r="AF15" s="8" t="n">
        <v>4</v>
      </c>
      <c r="AG15" s="8" t="n">
        <v>5</v>
      </c>
      <c r="AH15" s="8" t="n">
        <v>5</v>
      </c>
      <c r="AI15" s="8" t="n">
        <v>5</v>
      </c>
      <c r="AK15" s="8" t="n">
        <v>5</v>
      </c>
      <c r="AL15" s="8" t="n">
        <v>4</v>
      </c>
      <c r="AM15" s="8" t="n">
        <v>5</v>
      </c>
      <c r="AN15" s="8" t="n">
        <v>4</v>
      </c>
      <c r="AO15" s="8" t="n">
        <v>5</v>
      </c>
      <c r="AP15" s="8" t="n">
        <v>1</v>
      </c>
      <c r="AR15" s="8" t="n">
        <v>2</v>
      </c>
      <c r="AS15" s="8" t="n">
        <v>1</v>
      </c>
      <c r="AT15" s="8" t="n">
        <v>1</v>
      </c>
      <c r="AU15" s="8" t="n">
        <v>2</v>
      </c>
      <c r="AV15" s="8" t="n">
        <v>2</v>
      </c>
      <c r="AW15" s="8" t="n">
        <v>4</v>
      </c>
      <c r="AY15" s="8" t="n">
        <v>5</v>
      </c>
      <c r="AZ15" s="8" t="n">
        <v>5</v>
      </c>
      <c r="BA15" s="8" t="n">
        <v>5</v>
      </c>
      <c r="BB15" s="8" t="n">
        <v>5</v>
      </c>
      <c r="BC15" s="8" t="n">
        <v>5</v>
      </c>
      <c r="BD15" s="8" t="n">
        <v>4</v>
      </c>
      <c r="BF15" s="8" t="n">
        <v>4</v>
      </c>
      <c r="BG15" s="8" t="n">
        <v>4</v>
      </c>
      <c r="BH15" s="8" t="n">
        <v>4</v>
      </c>
      <c r="BI15" s="8" t="n">
        <v>4</v>
      </c>
      <c r="BJ15" s="8" t="n">
        <v>4</v>
      </c>
      <c r="BK15" s="8" t="n">
        <v>1</v>
      </c>
      <c r="BM15" s="8" t="n">
        <v>3</v>
      </c>
      <c r="BN15" s="8" t="n">
        <v>1</v>
      </c>
      <c r="BO15" s="8" t="n">
        <v>1</v>
      </c>
      <c r="BP15" s="8" t="n">
        <v>3</v>
      </c>
      <c r="BQ15" s="8" t="n">
        <v>1</v>
      </c>
      <c r="BR15" s="9" t="s">
        <v>103</v>
      </c>
    </row>
    <row r="16" customFormat="false" ht="15.75" hidden="false" customHeight="false" outlineLevel="0" collapsed="false">
      <c r="A16" s="4" t="n">
        <v>45809.6805160995</v>
      </c>
      <c r="B16" s="5" t="s">
        <v>89</v>
      </c>
      <c r="C16" s="5" t="s">
        <v>63</v>
      </c>
      <c r="D16" s="5" t="s">
        <v>64</v>
      </c>
      <c r="E16" s="5" t="s">
        <v>65</v>
      </c>
      <c r="F16" s="5" t="s">
        <v>65</v>
      </c>
      <c r="G16" s="5" t="n">
        <v>1</v>
      </c>
      <c r="H16" s="5" t="s">
        <v>104</v>
      </c>
      <c r="I16" s="5" t="n">
        <v>1</v>
      </c>
      <c r="J16" s="5" t="n">
        <v>1</v>
      </c>
      <c r="K16" s="5" t="n">
        <v>1</v>
      </c>
      <c r="L16" s="5" t="n">
        <v>1</v>
      </c>
      <c r="M16" s="5" t="n">
        <v>1</v>
      </c>
      <c r="N16" s="5" t="n">
        <v>3</v>
      </c>
      <c r="P16" s="5" t="n">
        <v>3</v>
      </c>
      <c r="Q16" s="5" t="n">
        <v>3</v>
      </c>
      <c r="R16" s="5" t="n">
        <v>3</v>
      </c>
      <c r="S16" s="5" t="n">
        <v>3</v>
      </c>
      <c r="T16" s="5" t="n">
        <v>3</v>
      </c>
      <c r="U16" s="5" t="n">
        <v>1</v>
      </c>
      <c r="W16" s="5" t="n">
        <v>2</v>
      </c>
      <c r="X16" s="5" t="n">
        <v>2</v>
      </c>
      <c r="Y16" s="5" t="n">
        <v>2</v>
      </c>
      <c r="Z16" s="5" t="n">
        <v>2</v>
      </c>
      <c r="AA16" s="5" t="n">
        <v>1</v>
      </c>
      <c r="AB16" s="5" t="n">
        <v>1</v>
      </c>
      <c r="AC16" s="5" t="s">
        <v>105</v>
      </c>
      <c r="AD16" s="5" t="n">
        <v>3</v>
      </c>
      <c r="AE16" s="5" t="n">
        <v>3</v>
      </c>
      <c r="AF16" s="5" t="n">
        <v>3</v>
      </c>
      <c r="AG16" s="5" t="n">
        <v>3</v>
      </c>
      <c r="AH16" s="5" t="n">
        <v>3</v>
      </c>
      <c r="AI16" s="5" t="n">
        <v>3</v>
      </c>
      <c r="AK16" s="5" t="n">
        <v>3</v>
      </c>
      <c r="AL16" s="5" t="n">
        <v>2</v>
      </c>
      <c r="AM16" s="5" t="n">
        <v>3</v>
      </c>
      <c r="AN16" s="5" t="n">
        <v>3</v>
      </c>
      <c r="AO16" s="5" t="n">
        <v>4</v>
      </c>
      <c r="AP16" s="5" t="n">
        <v>4</v>
      </c>
      <c r="AQ16" s="5" t="s">
        <v>106</v>
      </c>
      <c r="AR16" s="5" t="n">
        <v>3</v>
      </c>
      <c r="AS16" s="5" t="n">
        <v>4</v>
      </c>
      <c r="AT16" s="5" t="n">
        <v>3</v>
      </c>
      <c r="AU16" s="5" t="n">
        <v>3</v>
      </c>
      <c r="AV16" s="5" t="n">
        <v>4</v>
      </c>
      <c r="AW16" s="5" t="n">
        <v>1</v>
      </c>
      <c r="AX16" s="5" t="s">
        <v>107</v>
      </c>
      <c r="AY16" s="5" t="n">
        <v>2</v>
      </c>
      <c r="AZ16" s="5" t="n">
        <v>2</v>
      </c>
      <c r="BA16" s="5" t="n">
        <v>2</v>
      </c>
      <c r="BB16" s="5" t="n">
        <v>2</v>
      </c>
      <c r="BC16" s="5" t="n">
        <v>2</v>
      </c>
      <c r="BD16" s="5" t="n">
        <v>4</v>
      </c>
      <c r="BF16" s="5" t="n">
        <v>3</v>
      </c>
      <c r="BG16" s="5" t="n">
        <v>4</v>
      </c>
      <c r="BH16" s="5" t="n">
        <v>4</v>
      </c>
      <c r="BI16" s="5" t="n">
        <v>4</v>
      </c>
      <c r="BJ16" s="5" t="n">
        <v>4</v>
      </c>
      <c r="BK16" s="5" t="n">
        <v>4</v>
      </c>
      <c r="BM16" s="5" t="n">
        <v>4</v>
      </c>
      <c r="BN16" s="5" t="n">
        <v>4</v>
      </c>
      <c r="BO16" s="5" t="n">
        <v>4</v>
      </c>
      <c r="BP16" s="5" t="n">
        <v>4</v>
      </c>
      <c r="BQ16" s="5" t="n">
        <v>4</v>
      </c>
      <c r="BR16" s="6" t="s">
        <v>108</v>
      </c>
    </row>
    <row r="17" customFormat="false" ht="15.75" hidden="false" customHeight="false" outlineLevel="0" collapsed="false">
      <c r="A17" s="7" t="n">
        <v>45809.7348509607</v>
      </c>
      <c r="B17" s="8" t="s">
        <v>62</v>
      </c>
      <c r="C17" s="8" t="s">
        <v>63</v>
      </c>
      <c r="D17" s="8" t="s">
        <v>68</v>
      </c>
      <c r="E17" s="8" t="s">
        <v>67</v>
      </c>
      <c r="F17" s="8" t="s">
        <v>67</v>
      </c>
      <c r="G17" s="8" t="n">
        <v>4</v>
      </c>
      <c r="H17" s="8" t="s">
        <v>109</v>
      </c>
      <c r="I17" s="8" t="n">
        <v>5</v>
      </c>
      <c r="J17" s="8" t="n">
        <v>5</v>
      </c>
      <c r="K17" s="8" t="n">
        <v>4</v>
      </c>
      <c r="L17" s="8" t="n">
        <v>5</v>
      </c>
      <c r="M17" s="8" t="n">
        <v>5</v>
      </c>
      <c r="N17" s="8" t="n">
        <v>3</v>
      </c>
      <c r="O17" s="8" t="s">
        <v>110</v>
      </c>
      <c r="P17" s="8" t="n">
        <v>5</v>
      </c>
      <c r="Q17" s="8" t="n">
        <v>3</v>
      </c>
      <c r="R17" s="8" t="n">
        <v>3</v>
      </c>
      <c r="S17" s="8" t="n">
        <v>2</v>
      </c>
      <c r="T17" s="8" t="n">
        <v>1</v>
      </c>
      <c r="U17" s="8" t="n">
        <v>2</v>
      </c>
      <c r="V17" s="8" t="s">
        <v>111</v>
      </c>
      <c r="W17" s="8" t="n">
        <v>5</v>
      </c>
      <c r="X17" s="8" t="n">
        <v>1</v>
      </c>
      <c r="Y17" s="8" t="n">
        <v>3</v>
      </c>
      <c r="Z17" s="8" t="n">
        <v>1</v>
      </c>
      <c r="AA17" s="8" t="n">
        <v>2</v>
      </c>
      <c r="AB17" s="8" t="n">
        <v>1</v>
      </c>
      <c r="AC17" s="10" t="s">
        <v>112</v>
      </c>
      <c r="AD17" s="8" t="n">
        <v>5</v>
      </c>
      <c r="AE17" s="8" t="n">
        <v>2</v>
      </c>
      <c r="AF17" s="8" t="n">
        <v>5</v>
      </c>
      <c r="AG17" s="8" t="n">
        <v>4</v>
      </c>
      <c r="AH17" s="8" t="n">
        <v>3</v>
      </c>
      <c r="AI17" s="8" t="n">
        <v>2</v>
      </c>
      <c r="AJ17" s="8" t="s">
        <v>113</v>
      </c>
      <c r="AK17" s="8" t="n">
        <v>2</v>
      </c>
      <c r="AL17" s="8" t="n">
        <v>2</v>
      </c>
      <c r="AM17" s="8" t="n">
        <v>3</v>
      </c>
      <c r="AN17" s="8" t="n">
        <v>1</v>
      </c>
      <c r="AO17" s="8" t="n">
        <v>2</v>
      </c>
      <c r="AP17" s="8" t="n">
        <v>4</v>
      </c>
      <c r="AQ17" s="8" t="s">
        <v>114</v>
      </c>
      <c r="AR17" s="8" t="n">
        <v>5</v>
      </c>
      <c r="AS17" s="8" t="n">
        <v>2</v>
      </c>
      <c r="AT17" s="8" t="n">
        <v>2</v>
      </c>
      <c r="AU17" s="8" t="n">
        <v>2</v>
      </c>
      <c r="AV17" s="8" t="n">
        <v>2</v>
      </c>
      <c r="AW17" s="8" t="n">
        <v>5</v>
      </c>
      <c r="AX17" s="8" t="s">
        <v>115</v>
      </c>
      <c r="AY17" s="8" t="n">
        <v>5</v>
      </c>
      <c r="AZ17" s="8" t="n">
        <v>4</v>
      </c>
      <c r="BA17" s="8" t="n">
        <v>5</v>
      </c>
      <c r="BB17" s="8" t="n">
        <v>4</v>
      </c>
      <c r="BC17" s="8" t="n">
        <v>3</v>
      </c>
      <c r="BD17" s="8" t="n">
        <v>2</v>
      </c>
      <c r="BE17" s="8" t="s">
        <v>116</v>
      </c>
      <c r="BF17" s="8" t="n">
        <v>2</v>
      </c>
      <c r="BG17" s="8" t="n">
        <v>2</v>
      </c>
      <c r="BH17" s="8" t="n">
        <v>2</v>
      </c>
      <c r="BI17" s="8" t="n">
        <v>2</v>
      </c>
      <c r="BJ17" s="8" t="n">
        <v>2</v>
      </c>
      <c r="BK17" s="8" t="n">
        <v>3</v>
      </c>
      <c r="BM17" s="8" t="n">
        <v>2</v>
      </c>
      <c r="BN17" s="8" t="n">
        <v>2</v>
      </c>
      <c r="BO17" s="8" t="n">
        <v>3</v>
      </c>
      <c r="BP17" s="8" t="n">
        <v>2</v>
      </c>
      <c r="BQ17" s="8" t="n">
        <v>3</v>
      </c>
    </row>
    <row r="18" customFormat="false" ht="15.75" hidden="false" customHeight="false" outlineLevel="0" collapsed="false">
      <c r="A18" s="4" t="n">
        <v>45809.7784967708</v>
      </c>
      <c r="B18" s="5" t="s">
        <v>62</v>
      </c>
      <c r="C18" s="5" t="s">
        <v>63</v>
      </c>
      <c r="D18" s="5" t="s">
        <v>64</v>
      </c>
      <c r="E18" s="5" t="s">
        <v>67</v>
      </c>
      <c r="F18" s="5" t="s">
        <v>67</v>
      </c>
      <c r="G18" s="5" t="n">
        <v>3</v>
      </c>
      <c r="H18" s="5" t="s">
        <v>117</v>
      </c>
      <c r="I18" s="5" t="n">
        <v>5</v>
      </c>
      <c r="J18" s="5" t="n">
        <v>2</v>
      </c>
      <c r="K18" s="5" t="n">
        <v>2</v>
      </c>
      <c r="L18" s="5" t="n">
        <v>3</v>
      </c>
      <c r="M18" s="5" t="n">
        <v>3</v>
      </c>
      <c r="N18" s="5" t="n">
        <v>3</v>
      </c>
      <c r="P18" s="5" t="n">
        <v>3</v>
      </c>
      <c r="Q18" s="5" t="n">
        <v>3</v>
      </c>
      <c r="R18" s="5" t="n">
        <v>5</v>
      </c>
      <c r="S18" s="5" t="n">
        <v>3</v>
      </c>
      <c r="T18" s="5" t="n">
        <v>4</v>
      </c>
      <c r="U18" s="5" t="n">
        <v>5</v>
      </c>
      <c r="W18" s="5" t="n">
        <v>5</v>
      </c>
      <c r="X18" s="5" t="n">
        <v>5</v>
      </c>
      <c r="Y18" s="5" t="n">
        <v>5</v>
      </c>
      <c r="Z18" s="5" t="n">
        <v>5</v>
      </c>
      <c r="AA18" s="5" t="n">
        <v>5</v>
      </c>
      <c r="AB18" s="5" t="n">
        <v>5</v>
      </c>
      <c r="AD18" s="5" t="n">
        <v>5</v>
      </c>
      <c r="AE18" s="5" t="n">
        <v>5</v>
      </c>
      <c r="AF18" s="5" t="n">
        <v>1</v>
      </c>
      <c r="AG18" s="5" t="n">
        <v>1</v>
      </c>
      <c r="AH18" s="5" t="n">
        <v>1</v>
      </c>
      <c r="AI18" s="5" t="n">
        <v>5</v>
      </c>
      <c r="AK18" s="5" t="n">
        <v>5</v>
      </c>
      <c r="AL18" s="5" t="n">
        <v>5</v>
      </c>
      <c r="AM18" s="5" t="n">
        <v>1</v>
      </c>
      <c r="AN18" s="5" t="n">
        <v>5</v>
      </c>
      <c r="AO18" s="5" t="n">
        <v>2</v>
      </c>
      <c r="AP18" s="5" t="n">
        <v>5</v>
      </c>
      <c r="AR18" s="5" t="n">
        <v>4</v>
      </c>
      <c r="AS18" s="5" t="n">
        <v>5</v>
      </c>
      <c r="AT18" s="5" t="n">
        <v>3</v>
      </c>
      <c r="AU18" s="5" t="n">
        <v>4</v>
      </c>
      <c r="AV18" s="5" t="n">
        <v>5</v>
      </c>
      <c r="AW18" s="5" t="n">
        <v>5</v>
      </c>
      <c r="AY18" s="5" t="n">
        <v>5</v>
      </c>
      <c r="AZ18" s="5" t="n">
        <v>2</v>
      </c>
      <c r="BA18" s="5" t="n">
        <v>5</v>
      </c>
      <c r="BB18" s="5" t="n">
        <v>2</v>
      </c>
      <c r="BC18" s="5" t="n">
        <v>5</v>
      </c>
      <c r="BD18" s="5" t="n">
        <v>5</v>
      </c>
      <c r="BF18" s="5" t="n">
        <v>5</v>
      </c>
      <c r="BG18" s="5" t="n">
        <v>5</v>
      </c>
      <c r="BH18" s="5" t="n">
        <v>5</v>
      </c>
      <c r="BI18" s="5" t="n">
        <v>5</v>
      </c>
      <c r="BJ18" s="5" t="n">
        <v>1</v>
      </c>
      <c r="BK18" s="5" t="n">
        <v>5</v>
      </c>
      <c r="BM18" s="5" t="n">
        <v>5</v>
      </c>
      <c r="BN18" s="5" t="n">
        <v>5</v>
      </c>
      <c r="BO18" s="5" t="n">
        <v>5</v>
      </c>
      <c r="BP18" s="5" t="n">
        <v>5</v>
      </c>
      <c r="BQ18" s="5" t="n">
        <v>5</v>
      </c>
      <c r="BR18" s="6" t="s">
        <v>118</v>
      </c>
    </row>
    <row r="19" customFormat="false" ht="15.75" hidden="false" customHeight="false" outlineLevel="0" collapsed="false">
      <c r="A19" s="7" t="n">
        <v>45810.6058448958</v>
      </c>
      <c r="B19" s="8" t="s">
        <v>62</v>
      </c>
      <c r="C19" s="8" t="s">
        <v>63</v>
      </c>
      <c r="D19" s="8" t="s">
        <v>68</v>
      </c>
      <c r="E19" s="8" t="s">
        <v>67</v>
      </c>
      <c r="F19" s="8" t="s">
        <v>67</v>
      </c>
      <c r="G19" s="8" t="n">
        <v>5</v>
      </c>
      <c r="I19" s="8" t="n">
        <v>5</v>
      </c>
      <c r="J19" s="8" t="n">
        <v>5</v>
      </c>
      <c r="K19" s="8" t="n">
        <v>5</v>
      </c>
      <c r="L19" s="8" t="n">
        <v>5</v>
      </c>
      <c r="M19" s="8" t="n">
        <v>4</v>
      </c>
      <c r="N19" s="8" t="n">
        <v>5</v>
      </c>
      <c r="P19" s="8" t="n">
        <v>5</v>
      </c>
      <c r="Q19" s="8" t="n">
        <v>4</v>
      </c>
      <c r="R19" s="8" t="n">
        <v>3</v>
      </c>
      <c r="S19" s="8" t="n">
        <v>5</v>
      </c>
      <c r="T19" s="8" t="n">
        <v>5</v>
      </c>
      <c r="U19" s="8" t="n">
        <v>2</v>
      </c>
      <c r="W19" s="8" t="n">
        <v>4</v>
      </c>
      <c r="X19" s="8" t="n">
        <v>5</v>
      </c>
      <c r="Y19" s="8" t="n">
        <v>1</v>
      </c>
      <c r="Z19" s="8" t="n">
        <v>5</v>
      </c>
      <c r="AA19" s="8" t="n">
        <v>1</v>
      </c>
      <c r="AB19" s="8" t="n">
        <v>4</v>
      </c>
      <c r="AD19" s="8" t="n">
        <v>5</v>
      </c>
      <c r="AE19" s="8" t="n">
        <v>5</v>
      </c>
      <c r="AF19" s="8" t="n">
        <v>2</v>
      </c>
      <c r="AG19" s="8" t="n">
        <v>5</v>
      </c>
      <c r="AH19" s="8" t="n">
        <v>2</v>
      </c>
      <c r="AI19" s="8" t="n">
        <v>2</v>
      </c>
      <c r="AK19" s="8" t="n">
        <v>4</v>
      </c>
      <c r="AL19" s="8" t="n">
        <v>5</v>
      </c>
      <c r="AM19" s="8" t="n">
        <v>2</v>
      </c>
      <c r="AN19" s="8" t="n">
        <v>5</v>
      </c>
      <c r="AO19" s="8" t="n">
        <v>2</v>
      </c>
      <c r="AP19" s="8" t="n">
        <v>5</v>
      </c>
      <c r="AR19" s="8" t="n">
        <v>5</v>
      </c>
      <c r="AS19" s="8" t="n">
        <v>5</v>
      </c>
      <c r="AT19" s="8" t="n">
        <v>5</v>
      </c>
      <c r="AU19" s="8" t="n">
        <v>4</v>
      </c>
      <c r="AV19" s="8" t="n">
        <v>5</v>
      </c>
      <c r="AW19" s="8" t="n">
        <v>5</v>
      </c>
      <c r="AY19" s="8" t="n">
        <v>5</v>
      </c>
      <c r="AZ19" s="8" t="n">
        <v>5</v>
      </c>
      <c r="BA19" s="8" t="n">
        <v>4</v>
      </c>
      <c r="BB19" s="8" t="n">
        <v>5</v>
      </c>
      <c r="BC19" s="8" t="n">
        <v>2</v>
      </c>
      <c r="BD19" s="8" t="n">
        <v>4</v>
      </c>
      <c r="BF19" s="8" t="n">
        <v>5</v>
      </c>
      <c r="BG19" s="8" t="n">
        <v>4</v>
      </c>
      <c r="BH19" s="8" t="n">
        <v>3</v>
      </c>
      <c r="BI19" s="8" t="n">
        <v>5</v>
      </c>
      <c r="BJ19" s="8" t="n">
        <v>2</v>
      </c>
      <c r="BK19" s="8" t="n">
        <v>5</v>
      </c>
      <c r="BM19" s="8" t="n">
        <v>5</v>
      </c>
      <c r="BN19" s="8" t="n">
        <v>4</v>
      </c>
      <c r="BO19" s="8" t="n">
        <v>3</v>
      </c>
      <c r="BP19" s="8" t="n">
        <v>5</v>
      </c>
      <c r="BQ19" s="8" t="n">
        <v>2</v>
      </c>
    </row>
    <row r="20" customFormat="false" ht="15.75" hidden="false" customHeight="false" outlineLevel="0" collapsed="false">
      <c r="A20" s="4" t="n">
        <v>45810.6804053588</v>
      </c>
      <c r="B20" s="5" t="s">
        <v>89</v>
      </c>
      <c r="C20" s="5" t="s">
        <v>63</v>
      </c>
      <c r="D20" s="5" t="s">
        <v>68</v>
      </c>
      <c r="E20" s="5" t="s">
        <v>67</v>
      </c>
      <c r="F20" s="5" t="s">
        <v>67</v>
      </c>
      <c r="G20" s="5" t="n">
        <v>3</v>
      </c>
      <c r="I20" s="5" t="n">
        <v>4</v>
      </c>
      <c r="J20" s="5" t="n">
        <v>5</v>
      </c>
      <c r="K20" s="5" t="n">
        <v>4</v>
      </c>
      <c r="L20" s="5" t="n">
        <v>4</v>
      </c>
      <c r="M20" s="5" t="n">
        <v>2</v>
      </c>
      <c r="N20" s="5" t="n">
        <v>4</v>
      </c>
      <c r="O20" s="5" t="s">
        <v>119</v>
      </c>
      <c r="P20" s="5" t="n">
        <v>4</v>
      </c>
      <c r="Q20" s="5" t="n">
        <v>4</v>
      </c>
      <c r="R20" s="5" t="n">
        <v>2</v>
      </c>
      <c r="S20" s="5" t="n">
        <v>5</v>
      </c>
      <c r="T20" s="5" t="n">
        <v>5</v>
      </c>
      <c r="U20" s="5" t="n">
        <v>2</v>
      </c>
      <c r="W20" s="5" t="n">
        <v>2</v>
      </c>
      <c r="X20" s="5" t="n">
        <v>1</v>
      </c>
      <c r="Y20" s="5" t="n">
        <v>1</v>
      </c>
      <c r="Z20" s="5" t="n">
        <v>1</v>
      </c>
      <c r="AA20" s="5" t="n">
        <v>1</v>
      </c>
      <c r="AB20" s="5" t="n">
        <v>3</v>
      </c>
      <c r="AC20" s="5" t="s">
        <v>120</v>
      </c>
      <c r="AD20" s="5" t="n">
        <v>2</v>
      </c>
      <c r="AE20" s="5" t="n">
        <v>2</v>
      </c>
      <c r="AF20" s="5" t="n">
        <v>3</v>
      </c>
      <c r="AG20" s="5" t="n">
        <v>4</v>
      </c>
      <c r="AH20" s="5" t="n">
        <v>4</v>
      </c>
      <c r="AI20" s="5" t="n">
        <v>4</v>
      </c>
      <c r="AK20" s="5" t="n">
        <v>3</v>
      </c>
      <c r="AL20" s="5" t="n">
        <v>2</v>
      </c>
      <c r="AM20" s="5" t="n">
        <v>3</v>
      </c>
      <c r="AN20" s="5" t="n">
        <v>3</v>
      </c>
      <c r="AO20" s="5" t="n">
        <v>2</v>
      </c>
      <c r="AP20" s="5" t="n">
        <v>4</v>
      </c>
      <c r="AR20" s="5" t="n">
        <v>4</v>
      </c>
      <c r="AS20" s="5" t="n">
        <v>5</v>
      </c>
      <c r="AT20" s="5" t="n">
        <v>4</v>
      </c>
      <c r="AU20" s="5" t="n">
        <v>4</v>
      </c>
      <c r="AV20" s="5" t="n">
        <v>4</v>
      </c>
      <c r="AW20" s="5" t="n">
        <v>5</v>
      </c>
      <c r="AY20" s="5" t="n">
        <v>5</v>
      </c>
      <c r="AZ20" s="5" t="n">
        <v>5</v>
      </c>
      <c r="BA20" s="5" t="n">
        <v>4</v>
      </c>
      <c r="BB20" s="5" t="n">
        <v>5</v>
      </c>
      <c r="BC20" s="5" t="n">
        <v>4</v>
      </c>
      <c r="BD20" s="5" t="n">
        <v>3</v>
      </c>
      <c r="BF20" s="5" t="n">
        <v>4</v>
      </c>
      <c r="BG20" s="5" t="n">
        <v>3</v>
      </c>
      <c r="BH20" s="5" t="n">
        <v>2</v>
      </c>
      <c r="BI20" s="5" t="n">
        <v>3</v>
      </c>
      <c r="BJ20" s="5" t="n">
        <v>4</v>
      </c>
      <c r="BK20" s="5" t="n">
        <v>2</v>
      </c>
      <c r="BM20" s="5" t="n">
        <v>2</v>
      </c>
      <c r="BN20" s="5" t="n">
        <v>2</v>
      </c>
      <c r="BO20" s="5" t="n">
        <v>2</v>
      </c>
      <c r="BP20" s="5" t="n">
        <v>3</v>
      </c>
      <c r="BQ20" s="5" t="n">
        <v>2</v>
      </c>
    </row>
    <row r="21" customFormat="false" ht="15.75" hidden="false" customHeight="false" outlineLevel="0" collapsed="false">
      <c r="A21" s="7" t="n">
        <v>45811.4793124074</v>
      </c>
      <c r="B21" s="8" t="s">
        <v>89</v>
      </c>
      <c r="C21" s="8" t="s">
        <v>63</v>
      </c>
      <c r="D21" s="8" t="s">
        <v>68</v>
      </c>
      <c r="E21" s="8" t="s">
        <v>67</v>
      </c>
      <c r="F21" s="8" t="s">
        <v>67</v>
      </c>
      <c r="G21" s="8" t="n">
        <v>5</v>
      </c>
      <c r="I21" s="8" t="n">
        <v>5</v>
      </c>
      <c r="J21" s="8" t="n">
        <v>3</v>
      </c>
      <c r="K21" s="8" t="n">
        <v>4</v>
      </c>
      <c r="L21" s="8" t="n">
        <v>5</v>
      </c>
      <c r="M21" s="8" t="n">
        <v>4</v>
      </c>
      <c r="N21" s="8" t="n">
        <v>4</v>
      </c>
      <c r="P21" s="8" t="n">
        <v>5</v>
      </c>
      <c r="Q21" s="8" t="n">
        <v>4</v>
      </c>
      <c r="R21" s="8" t="n">
        <v>4</v>
      </c>
      <c r="S21" s="8" t="n">
        <v>5</v>
      </c>
      <c r="T21" s="8" t="n">
        <v>4</v>
      </c>
      <c r="U21" s="8" t="n">
        <v>5</v>
      </c>
      <c r="W21" s="8" t="n">
        <v>4</v>
      </c>
      <c r="X21" s="8" t="n">
        <v>4</v>
      </c>
      <c r="Y21" s="8" t="n">
        <v>5</v>
      </c>
      <c r="Z21" s="8" t="n">
        <v>5</v>
      </c>
      <c r="AA21" s="8" t="n">
        <v>4</v>
      </c>
      <c r="AB21" s="8" t="n">
        <v>2</v>
      </c>
      <c r="AD21" s="8" t="n">
        <v>3</v>
      </c>
      <c r="AE21" s="8" t="n">
        <v>4</v>
      </c>
      <c r="AF21" s="8" t="n">
        <v>5</v>
      </c>
      <c r="AG21" s="8" t="n">
        <v>4</v>
      </c>
      <c r="AH21" s="8" t="n">
        <v>3</v>
      </c>
      <c r="AI21" s="8" t="n">
        <v>4</v>
      </c>
      <c r="AK21" s="8" t="n">
        <v>4</v>
      </c>
      <c r="AL21" s="8" t="n">
        <v>4</v>
      </c>
      <c r="AM21" s="8" t="n">
        <v>5</v>
      </c>
      <c r="AN21" s="8" t="n">
        <v>4</v>
      </c>
      <c r="AO21" s="8" t="n">
        <v>4</v>
      </c>
      <c r="AP21" s="8" t="n">
        <v>5</v>
      </c>
      <c r="AR21" s="8" t="n">
        <v>4</v>
      </c>
      <c r="AS21" s="8" t="n">
        <v>4</v>
      </c>
      <c r="AT21" s="8" t="n">
        <v>4</v>
      </c>
      <c r="AU21" s="8" t="n">
        <v>5</v>
      </c>
      <c r="AV21" s="8" t="n">
        <v>5</v>
      </c>
      <c r="AW21" s="8" t="n">
        <v>3</v>
      </c>
      <c r="AY21" s="8" t="n">
        <v>3</v>
      </c>
      <c r="AZ21" s="8" t="n">
        <v>3</v>
      </c>
      <c r="BA21" s="8" t="n">
        <v>3</v>
      </c>
      <c r="BB21" s="8" t="n">
        <v>4</v>
      </c>
      <c r="BC21" s="8" t="n">
        <v>4</v>
      </c>
      <c r="BD21" s="8" t="n">
        <v>4</v>
      </c>
      <c r="BF21" s="8" t="n">
        <v>5</v>
      </c>
      <c r="BG21" s="8" t="n">
        <v>5</v>
      </c>
      <c r="BH21" s="8" t="n">
        <v>5</v>
      </c>
      <c r="BI21" s="8" t="n">
        <v>5</v>
      </c>
      <c r="BJ21" s="8" t="n">
        <v>5</v>
      </c>
      <c r="BK21" s="8" t="n">
        <v>5</v>
      </c>
      <c r="BM21" s="8" t="n">
        <v>5</v>
      </c>
      <c r="BN21" s="8" t="n">
        <v>4</v>
      </c>
      <c r="BO21" s="8" t="n">
        <v>4</v>
      </c>
      <c r="BP21" s="8" t="n">
        <v>4</v>
      </c>
      <c r="BQ21" s="8" t="n">
        <v>4</v>
      </c>
    </row>
    <row r="22" customFormat="false" ht="15.75" hidden="false" customHeight="false" outlineLevel="0" collapsed="false">
      <c r="A22" s="4" t="n">
        <v>45811.482730787</v>
      </c>
      <c r="B22" s="5" t="s">
        <v>89</v>
      </c>
      <c r="C22" s="5" t="s">
        <v>63</v>
      </c>
      <c r="D22" s="5" t="s">
        <v>68</v>
      </c>
      <c r="E22" s="5" t="s">
        <v>67</v>
      </c>
      <c r="F22" s="5" t="s">
        <v>96</v>
      </c>
      <c r="G22" s="5" t="n">
        <v>5</v>
      </c>
      <c r="I22" s="5" t="n">
        <v>4</v>
      </c>
      <c r="J22" s="5" t="n">
        <v>5</v>
      </c>
      <c r="K22" s="5" t="n">
        <v>3</v>
      </c>
      <c r="L22" s="5" t="n">
        <v>4</v>
      </c>
      <c r="M22" s="5" t="n">
        <v>2</v>
      </c>
      <c r="N22" s="5" t="n">
        <v>4</v>
      </c>
      <c r="P22" s="5" t="n">
        <v>5</v>
      </c>
      <c r="Q22" s="5" t="n">
        <v>3</v>
      </c>
      <c r="R22" s="5" t="n">
        <v>5</v>
      </c>
      <c r="S22" s="5" t="n">
        <v>5</v>
      </c>
      <c r="T22" s="5" t="n">
        <v>4</v>
      </c>
      <c r="U22" s="5" t="n">
        <v>3</v>
      </c>
      <c r="W22" s="5" t="n">
        <v>3</v>
      </c>
      <c r="X22" s="5" t="n">
        <v>4</v>
      </c>
      <c r="Y22" s="5" t="n">
        <v>4</v>
      </c>
      <c r="Z22" s="5" t="n">
        <v>3</v>
      </c>
      <c r="AA22" s="5" t="n">
        <v>4</v>
      </c>
      <c r="AB22" s="5" t="n">
        <v>1</v>
      </c>
      <c r="AD22" s="5" t="n">
        <v>4</v>
      </c>
      <c r="AE22" s="5" t="n">
        <v>1</v>
      </c>
      <c r="AF22" s="5" t="n">
        <v>3</v>
      </c>
      <c r="AG22" s="5" t="n">
        <v>1</v>
      </c>
      <c r="AH22" s="5" t="n">
        <v>5</v>
      </c>
      <c r="AI22" s="5" t="n">
        <v>2</v>
      </c>
      <c r="AK22" s="5" t="n">
        <v>4</v>
      </c>
      <c r="AL22" s="5" t="n">
        <v>3</v>
      </c>
      <c r="AM22" s="5" t="n">
        <v>4</v>
      </c>
      <c r="AN22" s="5" t="n">
        <v>4</v>
      </c>
      <c r="AO22" s="5" t="n">
        <v>4</v>
      </c>
      <c r="AP22" s="5" t="n">
        <v>2</v>
      </c>
      <c r="AR22" s="5" t="n">
        <v>3</v>
      </c>
      <c r="AS22" s="5" t="n">
        <v>2</v>
      </c>
      <c r="AT22" s="5" t="n">
        <v>3</v>
      </c>
      <c r="AU22" s="5" t="n">
        <v>4</v>
      </c>
      <c r="AV22" s="5" t="n">
        <v>3</v>
      </c>
      <c r="AW22" s="5" t="n">
        <v>3</v>
      </c>
      <c r="AY22" s="5" t="n">
        <v>4</v>
      </c>
      <c r="AZ22" s="5" t="n">
        <v>4</v>
      </c>
      <c r="BA22" s="5" t="n">
        <v>4</v>
      </c>
      <c r="BB22" s="5" t="n">
        <v>4</v>
      </c>
      <c r="BC22" s="5" t="n">
        <v>4</v>
      </c>
      <c r="BD22" s="5" t="n">
        <v>2</v>
      </c>
      <c r="BF22" s="5" t="n">
        <v>2</v>
      </c>
      <c r="BG22" s="5" t="n">
        <v>4</v>
      </c>
      <c r="BH22" s="5" t="n">
        <v>4</v>
      </c>
      <c r="BI22" s="5" t="n">
        <v>4</v>
      </c>
      <c r="BJ22" s="5" t="n">
        <v>5</v>
      </c>
      <c r="BK22" s="5" t="n">
        <v>4</v>
      </c>
      <c r="BM22" s="5" t="n">
        <v>3</v>
      </c>
      <c r="BN22" s="5" t="n">
        <v>2</v>
      </c>
      <c r="BO22" s="5" t="n">
        <v>4</v>
      </c>
      <c r="BP22" s="5" t="n">
        <v>4</v>
      </c>
      <c r="BQ22" s="5" t="n">
        <v>4</v>
      </c>
    </row>
    <row r="23" customFormat="false" ht="15.75" hidden="false" customHeight="false" outlineLevel="0" collapsed="false">
      <c r="A23" s="7" t="n">
        <v>45813.54596125</v>
      </c>
      <c r="B23" s="8" t="s">
        <v>89</v>
      </c>
      <c r="C23" s="8" t="s">
        <v>63</v>
      </c>
      <c r="D23" s="8" t="s">
        <v>68</v>
      </c>
      <c r="E23" s="8" t="s">
        <v>67</v>
      </c>
      <c r="F23" s="8" t="s">
        <v>67</v>
      </c>
      <c r="G23" s="8" t="n">
        <v>5</v>
      </c>
      <c r="I23" s="8" t="n">
        <v>5</v>
      </c>
      <c r="J23" s="8" t="n">
        <v>5</v>
      </c>
      <c r="K23" s="8" t="n">
        <v>5</v>
      </c>
      <c r="L23" s="8" t="n">
        <v>5</v>
      </c>
      <c r="M23" s="8" t="n">
        <v>5</v>
      </c>
      <c r="N23" s="8" t="n">
        <v>4</v>
      </c>
      <c r="P23" s="8" t="n">
        <v>5</v>
      </c>
      <c r="Q23" s="8" t="n">
        <v>4</v>
      </c>
      <c r="R23" s="8" t="n">
        <v>5</v>
      </c>
      <c r="S23" s="8" t="n">
        <v>5</v>
      </c>
      <c r="T23" s="8" t="n">
        <v>4</v>
      </c>
      <c r="U23" s="8" t="n">
        <v>4</v>
      </c>
      <c r="W23" s="8" t="n">
        <v>5</v>
      </c>
      <c r="X23" s="8" t="n">
        <v>5</v>
      </c>
      <c r="Y23" s="8" t="n">
        <v>4</v>
      </c>
      <c r="Z23" s="8" t="n">
        <v>4</v>
      </c>
      <c r="AA23" s="8" t="n">
        <v>1</v>
      </c>
      <c r="AB23" s="8" t="n">
        <v>3</v>
      </c>
      <c r="AD23" s="8" t="n">
        <v>5</v>
      </c>
      <c r="AE23" s="8" t="n">
        <v>4</v>
      </c>
      <c r="AF23" s="8" t="n">
        <v>5</v>
      </c>
      <c r="AG23" s="8" t="n">
        <v>5</v>
      </c>
      <c r="AH23" s="8" t="n">
        <v>5</v>
      </c>
      <c r="AI23" s="8" t="n">
        <v>2</v>
      </c>
      <c r="AK23" s="8" t="n">
        <v>5</v>
      </c>
      <c r="AL23" s="8" t="n">
        <v>5</v>
      </c>
      <c r="AM23" s="8" t="n">
        <v>4</v>
      </c>
      <c r="AN23" s="8" t="n">
        <v>4</v>
      </c>
      <c r="AO23" s="8" t="n">
        <v>4</v>
      </c>
      <c r="AP23" s="8" t="n">
        <v>4</v>
      </c>
      <c r="AR23" s="8" t="n">
        <v>5</v>
      </c>
      <c r="AS23" s="8" t="n">
        <v>5</v>
      </c>
      <c r="AT23" s="8" t="n">
        <v>2</v>
      </c>
      <c r="AU23" s="8" t="n">
        <v>4</v>
      </c>
      <c r="AV23" s="8" t="n">
        <v>2</v>
      </c>
      <c r="AW23" s="8" t="n">
        <v>5</v>
      </c>
      <c r="AY23" s="8" t="n">
        <v>5</v>
      </c>
      <c r="AZ23" s="8" t="n">
        <v>5</v>
      </c>
      <c r="BA23" s="8" t="n">
        <v>5</v>
      </c>
      <c r="BB23" s="8" t="n">
        <v>5</v>
      </c>
      <c r="BC23" s="8" t="n">
        <v>5</v>
      </c>
      <c r="BD23" s="8" t="n">
        <v>4</v>
      </c>
      <c r="BF23" s="8" t="n">
        <v>5</v>
      </c>
      <c r="BG23" s="8" t="n">
        <v>5</v>
      </c>
      <c r="BH23" s="8" t="n">
        <v>5</v>
      </c>
      <c r="BI23" s="8" t="n">
        <v>4</v>
      </c>
      <c r="BJ23" s="8" t="n">
        <v>4</v>
      </c>
      <c r="BK23" s="8" t="n">
        <v>4</v>
      </c>
      <c r="BM23" s="8" t="n">
        <v>5</v>
      </c>
      <c r="BN23" s="8" t="n">
        <v>4</v>
      </c>
      <c r="BO23" s="8" t="n">
        <v>4</v>
      </c>
      <c r="BP23" s="8" t="n">
        <v>4</v>
      </c>
      <c r="BQ23" s="8" t="n">
        <v>2</v>
      </c>
    </row>
    <row r="24" customFormat="false" ht="15.75" hidden="false" customHeight="false" outlineLevel="0" collapsed="false">
      <c r="A24" s="11"/>
      <c r="B24" s="12"/>
      <c r="C24" s="12"/>
      <c r="D24" s="12"/>
      <c r="E24" s="12"/>
      <c r="F24" s="12"/>
      <c r="G24" s="12" t="n">
        <f aca="false">AVERAGE(Form_Responses1[content-based filtering: filmy - satysfakcja])</f>
        <v>3.590909091</v>
      </c>
      <c r="H24" s="12"/>
      <c r="I24" s="12" t="n">
        <f aca="false">AVERAGE(Form_Responses1[content-based filtering: filmy - proste])</f>
        <v>4.136363636</v>
      </c>
      <c r="J24" s="12" t="n">
        <f aca="false">AVERAGE(Form_Responses1[content-based filtering: filmy - elastyczne])</f>
        <v>3.818181818</v>
      </c>
      <c r="K24" s="12" t="n">
        <f aca="false">AVERAGE(Form_Responses1[content-based filtering: filmy - ugruntowane])</f>
        <v>3.5</v>
      </c>
      <c r="L24" s="12" t="n">
        <f aca="false">AVERAGE(Form_Responses1[content-based filtering: filmy - rozszerzalne])</f>
        <v>3.5</v>
      </c>
      <c r="M24" s="12" t="n">
        <f aca="false">AVERAGE(Form_Responses1[content-based filtering: filmy - oparte na źródłach])</f>
        <v>3</v>
      </c>
      <c r="N24" s="12" t="n">
        <f aca="false">AVERAGE(Form_Responses1[collaborative filtering bpr: filmy - satysfakcja])</f>
        <v>3.727272727</v>
      </c>
      <c r="O24" s="12"/>
      <c r="P24" s="12" t="n">
        <f aca="false">AVERAGE(Form_Responses1[collaborative filtering bpr: filmy - proste])</f>
        <v>4.181818182</v>
      </c>
      <c r="Q24" s="12" t="n">
        <f aca="false">AVERAGE(Form_Responses1[collaborative filtering bpr: filmy - elastyczne])</f>
        <v>3.681818182</v>
      </c>
      <c r="R24" s="12" t="n">
        <f aca="false">AVERAGE(Form_Responses1[collaborative filtering bpr: filmy - ugruntowane])</f>
        <v>3.545454545</v>
      </c>
      <c r="S24" s="12" t="n">
        <f aca="false">AVERAGE(Form_Responses1[collaborative filtering bpr: filmy - rozszerzalne])</f>
        <v>3.818181818</v>
      </c>
      <c r="T24" s="12" t="n">
        <f aca="false">AVERAGE(Form_Responses1[collaborative filtering bpr: filmy - oparte na źródłach])</f>
        <v>3.5</v>
      </c>
      <c r="U24" s="12" t="n">
        <f aca="false">AVERAGE(Form_Responses1[reinforcement learning: filmy - satysfakcja])</f>
        <v>3.454545455</v>
      </c>
      <c r="V24" s="12"/>
      <c r="W24" s="12" t="n">
        <f aca="false">AVERAGE(Form_Responses1[reinforcement learning: filmy - proste])</f>
        <v>3.590909091</v>
      </c>
      <c r="X24" s="12" t="n">
        <f aca="false">AVERAGE(Form_Responses1[reinforcement learning: filmy - elastyczne])</f>
        <v>3.636363636</v>
      </c>
      <c r="Y24" s="12" t="n">
        <f aca="false">AVERAGE(Form_Responses1[reinforcement learning: filmy - ugruntowane])</f>
        <v>3.045454545</v>
      </c>
      <c r="Z24" s="12" t="n">
        <f aca="false">AVERAGE(Form_Responses1[reinforcement learning: filmy - rozszerzalne])</f>
        <v>3.272727273</v>
      </c>
      <c r="AA24" s="12" t="n">
        <f aca="false">AVERAGE(Form_Responses1[reinforcement learning: filmy - oparte na źródłach])</f>
        <v>2.954545455</v>
      </c>
      <c r="AB24" s="12" t="n">
        <f aca="false">AVERAGE(Form_Responses1[content-based filtering: oferty kupna produktów - satysfakcja])</f>
        <v>3.090909091</v>
      </c>
      <c r="AC24" s="12"/>
      <c r="AD24" s="12" t="n">
        <f aca="false">AVERAGE(Form_Responses1[content-based filtering: oferty kupna produktów - proste])</f>
        <v>4.136363636</v>
      </c>
      <c r="AE24" s="12" t="n">
        <f aca="false">AVERAGE(Form_Responses1[content-based filtering: oferty kupna produktów - elsatyczne])</f>
        <v>3.545454545</v>
      </c>
      <c r="AF24" s="12" t="n">
        <f aca="false">AVERAGE(Form_Responses1[content-based filtering: oferty kupna produktów - ugruntowane])</f>
        <v>3.545454545</v>
      </c>
      <c r="AG24" s="12" t="n">
        <f aca="false">AVERAGE(Form_Responses1[content-based filtering: oferty kupna produktów - rozszerzalne])</f>
        <v>3.545454545</v>
      </c>
      <c r="AH24" s="12" t="n">
        <f aca="false">AVERAGE(Form_Responses1[content-based filtering: oferty kupna produktów - oparte na źródłach])</f>
        <v>3.636363636</v>
      </c>
      <c r="AI24" s="12" t="n">
        <f aca="false">AVERAGE(Form_Responses1[collaborative filtering bpr: oferty kupna produktów - satysfakcja])</f>
        <v>3.045454545</v>
      </c>
      <c r="AJ24" s="12"/>
      <c r="AK24" s="12" t="n">
        <f aca="false">AVERAGE(Form_Responses1[collaborative filtering bpr: oferty kupna produktów - proste])</f>
        <v>3.545454545</v>
      </c>
      <c r="AL24" s="12" t="n">
        <f aca="false">AVERAGE(Form_Responses1[collaborative filtering bpr: oferty kupna produktów - elastyczne])</f>
        <v>3.681818182</v>
      </c>
      <c r="AM24" s="12" t="n">
        <f aca="false">AVERAGE(Form_Responses1[collaborative filtering bpr: oferty kupna produktów - ugruntowane])</f>
        <v>3.227272727</v>
      </c>
      <c r="AN24" s="12" t="n">
        <f aca="false">AVERAGE(Form_Responses1[collaborative filtering bpr: oferty kupna produktów - rozszerzalne])</f>
        <v>3.5</v>
      </c>
      <c r="AO24" s="12" t="n">
        <f aca="false">AVERAGE(Form_Responses1[collaborative filtering bpr: oferty kupna produktów - oparte na źródłach])</f>
        <v>3.272727273</v>
      </c>
      <c r="AP24" s="12" t="n">
        <f aca="false">AVERAGE(Form_Responses1[reinforcement learning: oferty kupna produktów - satysfakcja])</f>
        <v>3.954545455</v>
      </c>
      <c r="AQ24" s="12"/>
      <c r="AR24" s="12" t="n">
        <f aca="false">AVERAGE(Form_Responses1[reinforcement learning: oferty kupna produktów - proste])</f>
        <v>3.954545455</v>
      </c>
      <c r="AS24" s="12" t="n">
        <f aca="false">AVERAGE(Form_Responses1[reinforcement learning: oferty kupna produktów - elastyczne])</f>
        <v>3.727272727</v>
      </c>
      <c r="AT24" s="12" t="n">
        <f aca="false">AVERAGE(Form_Responses1[reinforcement learning: oferty kupna produktów - ugruntowane])</f>
        <v>3.272727273</v>
      </c>
      <c r="AU24" s="12" t="n">
        <f aca="false">AVERAGE(Form_Responses1[reinforcement learning: oferty kupna produktów - rozszerzalne])</f>
        <v>3.318181818</v>
      </c>
      <c r="AV24" s="12" t="n">
        <f aca="false">AVERAGE(Form_Responses1[reinforcement learning: oferty kupna produktów - oparte na źródłach])</f>
        <v>3.5</v>
      </c>
      <c r="AW24" s="12" t="n">
        <f aca="false">AVERAGE(Form_Responses1[content-based filtering: posty - satysfakcja])</f>
        <v>4.045454545</v>
      </c>
      <c r="AX24" s="12"/>
      <c r="AY24" s="12" t="n">
        <f aca="false">AVERAGE(Form_Responses1[content-based filtering: posty - proste])</f>
        <v>4.227272727</v>
      </c>
      <c r="AZ24" s="12" t="n">
        <f aca="false">AVERAGE(Form_Responses1[content-based filtering: posty - elastyczne])</f>
        <v>3.772727273</v>
      </c>
      <c r="BA24" s="12" t="n">
        <f aca="false">AVERAGE(Form_Responses1[content-based filtering: posty - ugruntowane])</f>
        <v>3.590909091</v>
      </c>
      <c r="BB24" s="12" t="n">
        <f aca="false">AVERAGE(Form_Responses1[content-based filtering: posty - rozszerzalne])</f>
        <v>3.681818182</v>
      </c>
      <c r="BC24" s="12" t="n">
        <f aca="false">AVERAGE(Form_Responses1[content-based filtering: posty - oparte na źródłach])</f>
        <v>3.454545455</v>
      </c>
      <c r="BD24" s="12" t="n">
        <f aca="false">AVERAGE(Form_Responses1[collaborative filtering bpr: posty - satysfakcja])</f>
        <v>3.227272727</v>
      </c>
      <c r="BE24" s="12"/>
      <c r="BF24" s="12" t="n">
        <f aca="false">AVERAGE(Form_Responses1[collaborative filtering bpr: posty - proste])</f>
        <v>3.681818182</v>
      </c>
      <c r="BG24" s="12" t="n">
        <f aca="false">AVERAGE(Form_Responses1[collaborative filtering bpr: posty - elastyczne])</f>
        <v>3.636363636</v>
      </c>
      <c r="BH24" s="12" t="n">
        <f aca="false">AVERAGE(Form_Responses1[collaborative filtering bpr: posty - ugruntowane])</f>
        <v>3.545454545</v>
      </c>
      <c r="BI24" s="12" t="n">
        <f aca="false">AVERAGE(Form_Responses1[collaborative filtering bpr: posty - rozszerzalne])</f>
        <v>3.772727273</v>
      </c>
      <c r="BJ24" s="12" t="n">
        <f aca="false">AVERAGE(Form_Responses1[collaborative filtering bpr: posty - oparte na źródłach])</f>
        <v>3.5</v>
      </c>
      <c r="BK24" s="12" t="n">
        <f aca="false">AVERAGE(Form_Responses1[reinforcement learning: posty - satysfakcja])</f>
        <v>3.5</v>
      </c>
      <c r="BL24" s="12"/>
      <c r="BM24" s="12" t="n">
        <f aca="false">AVERAGE(Form_Responses1[reinforcement learning: posty - proste])</f>
        <v>3.590909091</v>
      </c>
      <c r="BN24" s="12" t="n">
        <f aca="false">AVERAGE(Form_Responses1[reinforcement learning: posty - elastyczne])</f>
        <v>3.318181818</v>
      </c>
      <c r="BO24" s="12" t="n">
        <f aca="false">AVERAGE(Form_Responses1[reinforcement learning: posty - ugruntowane])</f>
        <v>3.136363636</v>
      </c>
      <c r="BP24" s="12" t="n">
        <f aca="false">AVERAGE(Form_Responses1[reinforcement learning: posty - rozszerzalne])</f>
        <v>3.227272727</v>
      </c>
      <c r="BQ24" s="12" t="n">
        <f aca="false">AVERAGE(Form_Responses1[reinforcement learning: posty - oparte na źródłach])</f>
        <v>3.136363636</v>
      </c>
      <c r="BR24" s="1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
  <dcterms:modified xsi:type="dcterms:W3CDTF">2025-06-05T14:29:30Z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