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9980" windowHeight="8070" tabRatio="813"/>
  </bookViews>
  <sheets>
    <sheet name="4EM20v30s" sheetId="13" r:id="rId1"/>
    <sheet name="4EM20Variables30s" sheetId="12" r:id="rId2"/>
    <sheet name="4EM20v20s" sheetId="10" r:id="rId3"/>
    <sheet name="4EM20Variables20s" sheetId="8" r:id="rId4"/>
    <sheet name="3EM20v30s" sheetId="11" r:id="rId5"/>
    <sheet name="3EM 20Variables30s" sheetId="9" r:id="rId6"/>
    <sheet name="3EM20V20s" sheetId="7" r:id="rId7"/>
    <sheet name="3EM 20Variables20s" sheetId="6" r:id="rId8"/>
    <sheet name="3EM20v10s" sheetId="3" r:id="rId9"/>
    <sheet name="3EM 20Variables10s" sheetId="5" r:id="rId10"/>
    <sheet name="Model(PVA)2EM-10v" sheetId="2" r:id="rId11"/>
    <sheet name="2EM 10Variables" sheetId="4" r:id="rId12"/>
    <sheet name="2EM 2Variables" sheetId="1" r:id="rId13"/>
  </sheets>
  <calcPr calcId="145621"/>
</workbook>
</file>

<file path=xl/calcChain.xml><?xml version="1.0" encoding="utf-8"?>
<calcChain xmlns="http://schemas.openxmlformats.org/spreadsheetml/2006/main">
  <c r="Y40" i="12" l="1"/>
  <c r="Z40" i="12"/>
  <c r="E31" i="12"/>
  <c r="F27" i="12"/>
  <c r="Y31" i="12"/>
  <c r="M39" i="12"/>
  <c r="P39" i="12"/>
  <c r="X39" i="12"/>
  <c r="Y39" i="12"/>
  <c r="F31" i="12"/>
  <c r="E32" i="12"/>
  <c r="H32" i="12" s="1"/>
  <c r="E33" i="12"/>
  <c r="I33" i="12" s="1"/>
  <c r="E34" i="12"/>
  <c r="I34" i="12" s="1"/>
  <c r="E35" i="12"/>
  <c r="I35" i="12" s="1"/>
  <c r="E36" i="12"/>
  <c r="I36" i="12" s="1"/>
  <c r="E37" i="12"/>
  <c r="I37" i="12" s="1"/>
  <c r="E38" i="12"/>
  <c r="H38" i="12" s="1"/>
  <c r="E39" i="12"/>
  <c r="F39" i="12" s="1"/>
  <c r="E40" i="12"/>
  <c r="H40" i="12" s="1"/>
  <c r="X30" i="12"/>
  <c r="T30" i="12"/>
  <c r="P30" i="12"/>
  <c r="L30" i="12"/>
  <c r="H30" i="12"/>
  <c r="F30" i="12"/>
  <c r="E30" i="12"/>
  <c r="V30" i="12" s="1"/>
  <c r="X29" i="12"/>
  <c r="W29" i="12"/>
  <c r="V29" i="12"/>
  <c r="T29" i="12"/>
  <c r="S29" i="12"/>
  <c r="R29" i="12"/>
  <c r="P29" i="12"/>
  <c r="O29" i="12"/>
  <c r="N29" i="12"/>
  <c r="L29" i="12"/>
  <c r="K29" i="12"/>
  <c r="J29" i="12"/>
  <c r="H29" i="12"/>
  <c r="G29" i="12"/>
  <c r="F29" i="12"/>
  <c r="E29" i="12"/>
  <c r="U29" i="12" s="1"/>
  <c r="X28" i="12"/>
  <c r="V28" i="12"/>
  <c r="T28" i="12"/>
  <c r="R28" i="12"/>
  <c r="P28" i="12"/>
  <c r="N28" i="12"/>
  <c r="L28" i="12"/>
  <c r="J28" i="12"/>
  <c r="H28" i="12"/>
  <c r="F28" i="12"/>
  <c r="E28" i="12"/>
  <c r="U28" i="12" s="1"/>
  <c r="X27" i="12"/>
  <c r="W27" i="12"/>
  <c r="V27" i="12"/>
  <c r="T27" i="12"/>
  <c r="S27" i="12"/>
  <c r="R27" i="12"/>
  <c r="P27" i="12"/>
  <c r="O27" i="12"/>
  <c r="N27" i="12"/>
  <c r="L27" i="12"/>
  <c r="K27" i="12"/>
  <c r="J27" i="12"/>
  <c r="H27" i="12"/>
  <c r="G27" i="12"/>
  <c r="E27" i="12"/>
  <c r="U27" i="12" s="1"/>
  <c r="X26" i="12"/>
  <c r="V26" i="12"/>
  <c r="T26" i="12"/>
  <c r="R26" i="12"/>
  <c r="P26" i="12"/>
  <c r="N26" i="12"/>
  <c r="L26" i="12"/>
  <c r="J26" i="12"/>
  <c r="H26" i="12"/>
  <c r="F26" i="12"/>
  <c r="E26" i="12"/>
  <c r="U26" i="12" s="1"/>
  <c r="X25" i="12"/>
  <c r="W25" i="12"/>
  <c r="V25" i="12"/>
  <c r="T25" i="12"/>
  <c r="S25" i="12"/>
  <c r="R25" i="12"/>
  <c r="P25" i="12"/>
  <c r="O25" i="12"/>
  <c r="N25" i="12"/>
  <c r="L25" i="12"/>
  <c r="K25" i="12"/>
  <c r="J25" i="12"/>
  <c r="H25" i="12"/>
  <c r="G25" i="12"/>
  <c r="F25" i="12"/>
  <c r="E25" i="12"/>
  <c r="U25" i="12" s="1"/>
  <c r="X24" i="12"/>
  <c r="V24" i="12"/>
  <c r="T24" i="12"/>
  <c r="R24" i="12"/>
  <c r="P24" i="12"/>
  <c r="N24" i="12"/>
  <c r="L24" i="12"/>
  <c r="J24" i="12"/>
  <c r="H24" i="12"/>
  <c r="F24" i="12"/>
  <c r="E24" i="12"/>
  <c r="U24" i="12" s="1"/>
  <c r="X23" i="12"/>
  <c r="W23" i="12"/>
  <c r="V23" i="12"/>
  <c r="T23" i="12"/>
  <c r="S23" i="12"/>
  <c r="R23" i="12"/>
  <c r="P23" i="12"/>
  <c r="O23" i="12"/>
  <c r="N23" i="12"/>
  <c r="L23" i="12"/>
  <c r="K23" i="12"/>
  <c r="J23" i="12"/>
  <c r="H23" i="12"/>
  <c r="G23" i="12"/>
  <c r="F23" i="12"/>
  <c r="E23" i="12"/>
  <c r="U23" i="12" s="1"/>
  <c r="X22" i="12"/>
  <c r="V22" i="12"/>
  <c r="T22" i="12"/>
  <c r="R22" i="12"/>
  <c r="P22" i="12"/>
  <c r="N22" i="12"/>
  <c r="L22" i="12"/>
  <c r="J22" i="12"/>
  <c r="H22" i="12"/>
  <c r="F22" i="12"/>
  <c r="E22" i="12"/>
  <c r="U22" i="12" s="1"/>
  <c r="X21" i="12"/>
  <c r="W21" i="12"/>
  <c r="V21" i="12"/>
  <c r="T21" i="12"/>
  <c r="S21" i="12"/>
  <c r="R21" i="12"/>
  <c r="P21" i="12"/>
  <c r="O21" i="12"/>
  <c r="N21" i="12"/>
  <c r="L21" i="12"/>
  <c r="K21" i="12"/>
  <c r="J21" i="12"/>
  <c r="H21" i="12"/>
  <c r="G21" i="12"/>
  <c r="F21" i="12"/>
  <c r="E21" i="12"/>
  <c r="U21" i="12" s="1"/>
  <c r="X20" i="12"/>
  <c r="R20" i="12"/>
  <c r="M20" i="12"/>
  <c r="H20" i="12"/>
  <c r="E20" i="12"/>
  <c r="X19" i="12"/>
  <c r="W19" i="12"/>
  <c r="V19" i="12"/>
  <c r="T19" i="12"/>
  <c r="S19" i="12"/>
  <c r="R19" i="12"/>
  <c r="P19" i="12"/>
  <c r="O19" i="12"/>
  <c r="N19" i="12"/>
  <c r="L19" i="12"/>
  <c r="K19" i="12"/>
  <c r="J19" i="12"/>
  <c r="H19" i="12"/>
  <c r="G19" i="12"/>
  <c r="F19" i="12"/>
  <c r="E19" i="12"/>
  <c r="U19" i="12" s="1"/>
  <c r="E18" i="12"/>
  <c r="T18" i="12" s="1"/>
  <c r="X17" i="12"/>
  <c r="W17" i="12"/>
  <c r="V17" i="12"/>
  <c r="T17" i="12"/>
  <c r="S17" i="12"/>
  <c r="R17" i="12"/>
  <c r="P17" i="12"/>
  <c r="O17" i="12"/>
  <c r="N17" i="12"/>
  <c r="L17" i="12"/>
  <c r="K17" i="12"/>
  <c r="J17" i="12"/>
  <c r="H17" i="12"/>
  <c r="G17" i="12"/>
  <c r="F17" i="12"/>
  <c r="E17" i="12"/>
  <c r="U17" i="12" s="1"/>
  <c r="X16" i="12"/>
  <c r="R16" i="12"/>
  <c r="M16" i="12"/>
  <c r="H16" i="12"/>
  <c r="E16" i="12"/>
  <c r="X15" i="12"/>
  <c r="W15" i="12"/>
  <c r="V15" i="12"/>
  <c r="T15" i="12"/>
  <c r="S15" i="12"/>
  <c r="R15" i="12"/>
  <c r="P15" i="12"/>
  <c r="O15" i="12"/>
  <c r="N15" i="12"/>
  <c r="L15" i="12"/>
  <c r="K15" i="12"/>
  <c r="J15" i="12"/>
  <c r="H15" i="12"/>
  <c r="G15" i="12"/>
  <c r="F15" i="12"/>
  <c r="E15" i="12"/>
  <c r="U15" i="12" s="1"/>
  <c r="E14" i="12"/>
  <c r="T14" i="12" s="1"/>
  <c r="W13" i="12"/>
  <c r="S13" i="12"/>
  <c r="O13" i="12"/>
  <c r="K13" i="12"/>
  <c r="G13" i="12"/>
  <c r="E13" i="12"/>
  <c r="X13" i="12" s="1"/>
  <c r="E12" i="12"/>
  <c r="V12" i="12" s="1"/>
  <c r="W11" i="12"/>
  <c r="S11" i="12"/>
  <c r="O11" i="12"/>
  <c r="K11" i="12"/>
  <c r="G11" i="12"/>
  <c r="E11" i="12"/>
  <c r="X11" i="12" s="1"/>
  <c r="Z7" i="12"/>
  <c r="AA7" i="12" s="1"/>
  <c r="Z6" i="12"/>
  <c r="AA6" i="12" s="1"/>
  <c r="Z5" i="12"/>
  <c r="AA5" i="12" s="1"/>
  <c r="Z4" i="12"/>
  <c r="AA4" i="12" s="1"/>
  <c r="Y4" i="12"/>
  <c r="Y18" i="12" s="1"/>
  <c r="U40" i="12" l="1"/>
  <c r="M40" i="12"/>
  <c r="I40" i="12"/>
  <c r="Q40" i="12"/>
  <c r="T39" i="12"/>
  <c r="K39" i="12"/>
  <c r="S39" i="12"/>
  <c r="I39" i="12"/>
  <c r="U39" i="12"/>
  <c r="O39" i="12"/>
  <c r="H39" i="12"/>
  <c r="W39" i="12"/>
  <c r="Q39" i="12"/>
  <c r="L39" i="12"/>
  <c r="G39" i="12"/>
  <c r="T37" i="12"/>
  <c r="L37" i="12"/>
  <c r="X37" i="12"/>
  <c r="H37" i="12"/>
  <c r="P37" i="12"/>
  <c r="V37" i="12"/>
  <c r="N37" i="12"/>
  <c r="F37" i="12"/>
  <c r="R37" i="12"/>
  <c r="J37" i="12"/>
  <c r="R36" i="12"/>
  <c r="N36" i="12"/>
  <c r="V36" i="12"/>
  <c r="T35" i="12"/>
  <c r="L35" i="12"/>
  <c r="X35" i="12"/>
  <c r="P35" i="12"/>
  <c r="H35" i="12"/>
  <c r="V35" i="12"/>
  <c r="N35" i="12"/>
  <c r="F35" i="12"/>
  <c r="R35" i="12"/>
  <c r="J35" i="12"/>
  <c r="T33" i="12"/>
  <c r="L33" i="12"/>
  <c r="S33" i="12"/>
  <c r="X33" i="12"/>
  <c r="P33" i="12"/>
  <c r="H33" i="12"/>
  <c r="W33" i="12"/>
  <c r="O33" i="12"/>
  <c r="G33" i="12"/>
  <c r="K33" i="12"/>
  <c r="S32" i="12"/>
  <c r="K32" i="12"/>
  <c r="W32" i="12"/>
  <c r="G32" i="12"/>
  <c r="O32" i="12"/>
  <c r="U38" i="12"/>
  <c r="M38" i="12"/>
  <c r="W40" i="12"/>
  <c r="S40" i="12"/>
  <c r="O40" i="12"/>
  <c r="K40" i="12"/>
  <c r="G40" i="12"/>
  <c r="W38" i="12"/>
  <c r="S38" i="12"/>
  <c r="O38" i="12"/>
  <c r="K38" i="12"/>
  <c r="G38" i="12"/>
  <c r="X36" i="12"/>
  <c r="T36" i="12"/>
  <c r="P36" i="12"/>
  <c r="L36" i="12"/>
  <c r="H36" i="12"/>
  <c r="X34" i="12"/>
  <c r="T34" i="12"/>
  <c r="P34" i="12"/>
  <c r="L34" i="12"/>
  <c r="H34" i="12"/>
  <c r="V40" i="12"/>
  <c r="R40" i="12"/>
  <c r="N40" i="12"/>
  <c r="J40" i="12"/>
  <c r="F40" i="12"/>
  <c r="V39" i="12"/>
  <c r="R39" i="12"/>
  <c r="N39" i="12"/>
  <c r="J39" i="12"/>
  <c r="V38" i="12"/>
  <c r="R38" i="12"/>
  <c r="N38" i="12"/>
  <c r="J38" i="12"/>
  <c r="F38" i="12"/>
  <c r="W37" i="12"/>
  <c r="S37" i="12"/>
  <c r="O37" i="12"/>
  <c r="K37" i="12"/>
  <c r="G37" i="12"/>
  <c r="W36" i="12"/>
  <c r="S36" i="12"/>
  <c r="O36" i="12"/>
  <c r="K36" i="12"/>
  <c r="G36" i="12"/>
  <c r="W35" i="12"/>
  <c r="S35" i="12"/>
  <c r="O35" i="12"/>
  <c r="K35" i="12"/>
  <c r="G35" i="12"/>
  <c r="W34" i="12"/>
  <c r="S34" i="12"/>
  <c r="O34" i="12"/>
  <c r="K34" i="12"/>
  <c r="G34" i="12"/>
  <c r="Y38" i="12"/>
  <c r="Q38" i="12"/>
  <c r="I38" i="12"/>
  <c r="J36" i="12"/>
  <c r="F36" i="12"/>
  <c r="V34" i="12"/>
  <c r="R34" i="12"/>
  <c r="N34" i="12"/>
  <c r="J34" i="12"/>
  <c r="F34" i="12"/>
  <c r="X40" i="12"/>
  <c r="T40" i="12"/>
  <c r="P40" i="12"/>
  <c r="L40" i="12"/>
  <c r="X38" i="12"/>
  <c r="T38" i="12"/>
  <c r="P38" i="12"/>
  <c r="L38" i="12"/>
  <c r="Y37" i="12"/>
  <c r="U37" i="12"/>
  <c r="Q37" i="12"/>
  <c r="M37" i="12"/>
  <c r="Y36" i="12"/>
  <c r="U36" i="12"/>
  <c r="Q36" i="12"/>
  <c r="M36" i="12"/>
  <c r="Y35" i="12"/>
  <c r="U35" i="12"/>
  <c r="Q35" i="12"/>
  <c r="M35" i="12"/>
  <c r="Y34" i="12"/>
  <c r="U34" i="12"/>
  <c r="Q34" i="12"/>
  <c r="M34" i="12"/>
  <c r="V33" i="12"/>
  <c r="R33" i="12"/>
  <c r="N33" i="12"/>
  <c r="J33" i="12"/>
  <c r="F33" i="12"/>
  <c r="Y33" i="12"/>
  <c r="U33" i="12"/>
  <c r="Q33" i="12"/>
  <c r="M33" i="12"/>
  <c r="V32" i="12"/>
  <c r="R32" i="12"/>
  <c r="N32" i="12"/>
  <c r="J32" i="12"/>
  <c r="F32" i="12"/>
  <c r="Y32" i="12"/>
  <c r="U32" i="12"/>
  <c r="Q32" i="12"/>
  <c r="M32" i="12"/>
  <c r="I32" i="12"/>
  <c r="X32" i="12"/>
  <c r="T32" i="12"/>
  <c r="P32" i="12"/>
  <c r="L32" i="12"/>
  <c r="I31" i="12"/>
  <c r="S31" i="12"/>
  <c r="K31" i="12"/>
  <c r="W31" i="12"/>
  <c r="O31" i="12"/>
  <c r="G31" i="12"/>
  <c r="Q31" i="12"/>
  <c r="U31" i="12"/>
  <c r="M31" i="12"/>
  <c r="X31" i="12"/>
  <c r="T31" i="12"/>
  <c r="P31" i="12"/>
  <c r="L31" i="12"/>
  <c r="H31" i="12"/>
  <c r="V31" i="12"/>
  <c r="R31" i="12"/>
  <c r="N31" i="12"/>
  <c r="J31" i="12"/>
  <c r="M12" i="12"/>
  <c r="Q12" i="12"/>
  <c r="J14" i="12"/>
  <c r="P14" i="12"/>
  <c r="I11" i="12"/>
  <c r="M11" i="12"/>
  <c r="Q11" i="12"/>
  <c r="U11" i="12"/>
  <c r="Y11" i="12"/>
  <c r="G12" i="12"/>
  <c r="K12" i="12"/>
  <c r="O12" i="12"/>
  <c r="S12" i="12"/>
  <c r="W12" i="12"/>
  <c r="I13" i="12"/>
  <c r="M13" i="12"/>
  <c r="Q13" i="12"/>
  <c r="U13" i="12"/>
  <c r="Y13" i="12"/>
  <c r="H14" i="12"/>
  <c r="M14" i="12"/>
  <c r="R14" i="12"/>
  <c r="X14" i="12"/>
  <c r="W16" i="12"/>
  <c r="S16" i="12"/>
  <c r="O16" i="12"/>
  <c r="K16" i="12"/>
  <c r="G16" i="12"/>
  <c r="J16" i="12"/>
  <c r="P16" i="12"/>
  <c r="U16" i="12"/>
  <c r="H18" i="12"/>
  <c r="M18" i="12"/>
  <c r="R18" i="12"/>
  <c r="X18" i="12"/>
  <c r="W20" i="12"/>
  <c r="S20" i="12"/>
  <c r="O20" i="12"/>
  <c r="K20" i="12"/>
  <c r="G20" i="12"/>
  <c r="J20" i="12"/>
  <c r="P20" i="12"/>
  <c r="U20" i="12"/>
  <c r="F11" i="12"/>
  <c r="J11" i="12"/>
  <c r="N11" i="12"/>
  <c r="R11" i="12"/>
  <c r="V11" i="12"/>
  <c r="H12" i="12"/>
  <c r="L12" i="12"/>
  <c r="P12" i="12"/>
  <c r="T12" i="12"/>
  <c r="X12" i="12"/>
  <c r="F13" i="12"/>
  <c r="J13" i="12"/>
  <c r="N13" i="12"/>
  <c r="R13" i="12"/>
  <c r="V13" i="12"/>
  <c r="I14" i="12"/>
  <c r="N14" i="12"/>
  <c r="Y14" i="12"/>
  <c r="F16" i="12"/>
  <c r="L16" i="12"/>
  <c r="Q16" i="12"/>
  <c r="V16" i="12"/>
  <c r="I18" i="12"/>
  <c r="N18" i="12"/>
  <c r="F20" i="12"/>
  <c r="L20" i="12"/>
  <c r="Q20" i="12"/>
  <c r="V20" i="12"/>
  <c r="I12" i="12"/>
  <c r="U12" i="12"/>
  <c r="Y12" i="12"/>
  <c r="W14" i="12"/>
  <c r="S14" i="12"/>
  <c r="O14" i="12"/>
  <c r="K14" i="12"/>
  <c r="G14" i="12"/>
  <c r="U14" i="12"/>
  <c r="W18" i="12"/>
  <c r="S18" i="12"/>
  <c r="O18" i="12"/>
  <c r="K18" i="12"/>
  <c r="G18" i="12"/>
  <c r="J18" i="12"/>
  <c r="P18" i="12"/>
  <c r="U18" i="12"/>
  <c r="Y30" i="12"/>
  <c r="Y28" i="12"/>
  <c r="Y26" i="12"/>
  <c r="Y24" i="12"/>
  <c r="Y22" i="12"/>
  <c r="Y29" i="12"/>
  <c r="Y27" i="12"/>
  <c r="Y25" i="12"/>
  <c r="Y23" i="12"/>
  <c r="Y21" i="12"/>
  <c r="Y19" i="12"/>
  <c r="Y17" i="12"/>
  <c r="Y15" i="12"/>
  <c r="H11" i="12"/>
  <c r="L11" i="12"/>
  <c r="P11" i="12"/>
  <c r="T11" i="12"/>
  <c r="F12" i="12"/>
  <c r="J12" i="12"/>
  <c r="N12" i="12"/>
  <c r="R12" i="12"/>
  <c r="H13" i="12"/>
  <c r="L13" i="12"/>
  <c r="P13" i="12"/>
  <c r="T13" i="12"/>
  <c r="F14" i="12"/>
  <c r="L14" i="12"/>
  <c r="Q14" i="12"/>
  <c r="V14" i="12"/>
  <c r="I16" i="12"/>
  <c r="N16" i="12"/>
  <c r="T16" i="12"/>
  <c r="Y16" i="12"/>
  <c r="F18" i="12"/>
  <c r="L18" i="12"/>
  <c r="Q18" i="12"/>
  <c r="V18" i="12"/>
  <c r="I20" i="12"/>
  <c r="N20" i="12"/>
  <c r="T20" i="12"/>
  <c r="Y20" i="12"/>
  <c r="I15" i="12"/>
  <c r="Z15" i="12" s="1"/>
  <c r="M15" i="12"/>
  <c r="Q15" i="12"/>
  <c r="I17" i="12"/>
  <c r="M17" i="12"/>
  <c r="Z17" i="12" s="1"/>
  <c r="Q17" i="12"/>
  <c r="I19" i="12"/>
  <c r="Z19" i="12" s="1"/>
  <c r="M19" i="12"/>
  <c r="Q19" i="12"/>
  <c r="I21" i="12"/>
  <c r="Z21" i="12" s="1"/>
  <c r="M21" i="12"/>
  <c r="Q21" i="12"/>
  <c r="G22" i="12"/>
  <c r="Z22" i="12" s="1"/>
  <c r="K22" i="12"/>
  <c r="O22" i="12"/>
  <c r="S22" i="12"/>
  <c r="W22" i="12"/>
  <c r="I23" i="12"/>
  <c r="Z23" i="12" s="1"/>
  <c r="M23" i="12"/>
  <c r="Q23" i="12"/>
  <c r="G24" i="12"/>
  <c r="K24" i="12"/>
  <c r="O24" i="12"/>
  <c r="S24" i="12"/>
  <c r="W24" i="12"/>
  <c r="I25" i="12"/>
  <c r="Z25" i="12" s="1"/>
  <c r="M25" i="12"/>
  <c r="Q25" i="12"/>
  <c r="G26" i="12"/>
  <c r="K26" i="12"/>
  <c r="O26" i="12"/>
  <c r="S26" i="12"/>
  <c r="W26" i="12"/>
  <c r="I27" i="12"/>
  <c r="Z27" i="12" s="1"/>
  <c r="M27" i="12"/>
  <c r="Q27" i="12"/>
  <c r="G28" i="12"/>
  <c r="Z28" i="12" s="1"/>
  <c r="K28" i="12"/>
  <c r="O28" i="12"/>
  <c r="S28" i="12"/>
  <c r="W28" i="12"/>
  <c r="I29" i="12"/>
  <c r="Z29" i="12" s="1"/>
  <c r="M29" i="12"/>
  <c r="Q29" i="12"/>
  <c r="G30" i="12"/>
  <c r="Z30" i="12" s="1"/>
  <c r="K30" i="12"/>
  <c r="O30" i="12"/>
  <c r="S30" i="12"/>
  <c r="W30" i="12"/>
  <c r="I22" i="12"/>
  <c r="M22" i="12"/>
  <c r="Q22" i="12"/>
  <c r="I24" i="12"/>
  <c r="M24" i="12"/>
  <c r="Q24" i="12"/>
  <c r="I26" i="12"/>
  <c r="M26" i="12"/>
  <c r="Q26" i="12"/>
  <c r="I28" i="12"/>
  <c r="M28" i="12"/>
  <c r="Q28" i="12"/>
  <c r="I30" i="12"/>
  <c r="M30" i="12"/>
  <c r="Q30" i="12"/>
  <c r="U30" i="12"/>
  <c r="J30" i="12"/>
  <c r="N30" i="12"/>
  <c r="R30" i="12"/>
  <c r="D30" i="9"/>
  <c r="E30" i="9" s="1"/>
  <c r="D31" i="9"/>
  <c r="F31" i="9" s="1"/>
  <c r="E31" i="9"/>
  <c r="I31" i="9"/>
  <c r="K31" i="9"/>
  <c r="M31" i="9"/>
  <c r="P31" i="9"/>
  <c r="S31" i="9"/>
  <c r="T31" i="9"/>
  <c r="X31" i="9"/>
  <c r="D32" i="9"/>
  <c r="G32" i="9" s="1"/>
  <c r="T32" i="9"/>
  <c r="D33" i="9"/>
  <c r="E33" i="9" s="1"/>
  <c r="T33" i="9"/>
  <c r="D34" i="9"/>
  <c r="E34" i="9" s="1"/>
  <c r="D35" i="9"/>
  <c r="F35" i="9" s="1"/>
  <c r="E35" i="9"/>
  <c r="G35" i="9"/>
  <c r="H35" i="9"/>
  <c r="I35" i="9"/>
  <c r="K35" i="9"/>
  <c r="L35" i="9"/>
  <c r="M35" i="9"/>
  <c r="O35" i="9"/>
  <c r="P35" i="9"/>
  <c r="Q35" i="9"/>
  <c r="S35" i="9"/>
  <c r="T35" i="9"/>
  <c r="U35" i="9"/>
  <c r="W35" i="9"/>
  <c r="X35" i="9"/>
  <c r="D36" i="9"/>
  <c r="G36" i="9" s="1"/>
  <c r="H36" i="9"/>
  <c r="T36" i="9"/>
  <c r="X36" i="9"/>
  <c r="D37" i="9"/>
  <c r="F37" i="9" s="1"/>
  <c r="E37" i="9"/>
  <c r="H37" i="9"/>
  <c r="I37" i="9"/>
  <c r="K37" i="9"/>
  <c r="M37" i="9"/>
  <c r="O37" i="9"/>
  <c r="P37" i="9"/>
  <c r="S37" i="9"/>
  <c r="T37" i="9"/>
  <c r="U37" i="9"/>
  <c r="X37" i="9"/>
  <c r="D38" i="9"/>
  <c r="E38" i="9" s="1"/>
  <c r="F38" i="9"/>
  <c r="L38" i="9"/>
  <c r="N38" i="9"/>
  <c r="R38" i="9"/>
  <c r="T38" i="9"/>
  <c r="V38" i="9"/>
  <c r="D39" i="9"/>
  <c r="F39" i="9" s="1"/>
  <c r="I39" i="9"/>
  <c r="O39" i="9"/>
  <c r="T39" i="9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11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Z7" i="8"/>
  <c r="AA7" i="8" s="1"/>
  <c r="W29" i="9"/>
  <c r="U29" i="9"/>
  <c r="S29" i="9"/>
  <c r="Q29" i="9"/>
  <c r="O29" i="9"/>
  <c r="M29" i="9"/>
  <c r="K29" i="9"/>
  <c r="I29" i="9"/>
  <c r="G29" i="9"/>
  <c r="E29" i="9"/>
  <c r="D29" i="9"/>
  <c r="T29" i="9" s="1"/>
  <c r="W28" i="9"/>
  <c r="V28" i="9"/>
  <c r="U28" i="9"/>
  <c r="S28" i="9"/>
  <c r="R28" i="9"/>
  <c r="Q28" i="9"/>
  <c r="O28" i="9"/>
  <c r="N28" i="9"/>
  <c r="M28" i="9"/>
  <c r="K28" i="9"/>
  <c r="J28" i="9"/>
  <c r="I28" i="9"/>
  <c r="G28" i="9"/>
  <c r="F28" i="9"/>
  <c r="E28" i="9"/>
  <c r="D28" i="9"/>
  <c r="T28" i="9" s="1"/>
  <c r="W27" i="9"/>
  <c r="U27" i="9"/>
  <c r="S27" i="9"/>
  <c r="Q27" i="9"/>
  <c r="O27" i="9"/>
  <c r="M27" i="9"/>
  <c r="K27" i="9"/>
  <c r="I27" i="9"/>
  <c r="G27" i="9"/>
  <c r="E27" i="9"/>
  <c r="D27" i="9"/>
  <c r="T27" i="9" s="1"/>
  <c r="W26" i="9"/>
  <c r="V26" i="9"/>
  <c r="U26" i="9"/>
  <c r="S26" i="9"/>
  <c r="R26" i="9"/>
  <c r="Q26" i="9"/>
  <c r="O26" i="9"/>
  <c r="N26" i="9"/>
  <c r="M26" i="9"/>
  <c r="K26" i="9"/>
  <c r="J26" i="9"/>
  <c r="I26" i="9"/>
  <c r="G26" i="9"/>
  <c r="F26" i="9"/>
  <c r="E26" i="9"/>
  <c r="D26" i="9"/>
  <c r="T26" i="9" s="1"/>
  <c r="W25" i="9"/>
  <c r="U25" i="9"/>
  <c r="S25" i="9"/>
  <c r="Q25" i="9"/>
  <c r="O25" i="9"/>
  <c r="M25" i="9"/>
  <c r="K25" i="9"/>
  <c r="I25" i="9"/>
  <c r="G25" i="9"/>
  <c r="E25" i="9"/>
  <c r="D25" i="9"/>
  <c r="T25" i="9" s="1"/>
  <c r="W24" i="9"/>
  <c r="V24" i="9"/>
  <c r="U24" i="9"/>
  <c r="S24" i="9"/>
  <c r="R24" i="9"/>
  <c r="Q24" i="9"/>
  <c r="O24" i="9"/>
  <c r="N24" i="9"/>
  <c r="M24" i="9"/>
  <c r="K24" i="9"/>
  <c r="J24" i="9"/>
  <c r="I24" i="9"/>
  <c r="G24" i="9"/>
  <c r="F24" i="9"/>
  <c r="E24" i="9"/>
  <c r="D24" i="9"/>
  <c r="T24" i="9" s="1"/>
  <c r="W23" i="9"/>
  <c r="U23" i="9"/>
  <c r="S23" i="9"/>
  <c r="Q23" i="9"/>
  <c r="O23" i="9"/>
  <c r="M23" i="9"/>
  <c r="K23" i="9"/>
  <c r="I23" i="9"/>
  <c r="G23" i="9"/>
  <c r="E23" i="9"/>
  <c r="D23" i="9"/>
  <c r="T23" i="9" s="1"/>
  <c r="W22" i="9"/>
  <c r="V22" i="9"/>
  <c r="U22" i="9"/>
  <c r="S22" i="9"/>
  <c r="R22" i="9"/>
  <c r="Q22" i="9"/>
  <c r="O22" i="9"/>
  <c r="N22" i="9"/>
  <c r="M22" i="9"/>
  <c r="K22" i="9"/>
  <c r="J22" i="9"/>
  <c r="I22" i="9"/>
  <c r="G22" i="9"/>
  <c r="F22" i="9"/>
  <c r="E22" i="9"/>
  <c r="D22" i="9"/>
  <c r="T22" i="9" s="1"/>
  <c r="W21" i="9"/>
  <c r="U21" i="9"/>
  <c r="S21" i="9"/>
  <c r="Q21" i="9"/>
  <c r="O21" i="9"/>
  <c r="M21" i="9"/>
  <c r="K21" i="9"/>
  <c r="I21" i="9"/>
  <c r="G21" i="9"/>
  <c r="E21" i="9"/>
  <c r="D21" i="9"/>
  <c r="T21" i="9" s="1"/>
  <c r="W20" i="9"/>
  <c r="V20" i="9"/>
  <c r="U20" i="9"/>
  <c r="S20" i="9"/>
  <c r="R20" i="9"/>
  <c r="Q20" i="9"/>
  <c r="O20" i="9"/>
  <c r="N20" i="9"/>
  <c r="M20" i="9"/>
  <c r="K20" i="9"/>
  <c r="J20" i="9"/>
  <c r="I20" i="9"/>
  <c r="G20" i="9"/>
  <c r="F20" i="9"/>
  <c r="E20" i="9"/>
  <c r="D20" i="9"/>
  <c r="T20" i="9" s="1"/>
  <c r="U19" i="9"/>
  <c r="S19" i="9"/>
  <c r="P19" i="9"/>
  <c r="M19" i="9"/>
  <c r="K19" i="9"/>
  <c r="H19" i="9"/>
  <c r="E19" i="9"/>
  <c r="D19" i="9"/>
  <c r="W19" i="9" s="1"/>
  <c r="W18" i="9"/>
  <c r="V18" i="9"/>
  <c r="U18" i="9"/>
  <c r="S18" i="9"/>
  <c r="R18" i="9"/>
  <c r="Q18" i="9"/>
  <c r="O18" i="9"/>
  <c r="N18" i="9"/>
  <c r="M18" i="9"/>
  <c r="K18" i="9"/>
  <c r="J18" i="9"/>
  <c r="I18" i="9"/>
  <c r="G18" i="9"/>
  <c r="F18" i="9"/>
  <c r="E18" i="9"/>
  <c r="D18" i="9"/>
  <c r="T18" i="9" s="1"/>
  <c r="W17" i="9"/>
  <c r="U17" i="9"/>
  <c r="S17" i="9"/>
  <c r="Q17" i="9"/>
  <c r="P17" i="9"/>
  <c r="M17" i="9"/>
  <c r="L17" i="9"/>
  <c r="K17" i="9"/>
  <c r="H17" i="9"/>
  <c r="G17" i="9"/>
  <c r="E17" i="9"/>
  <c r="D17" i="9"/>
  <c r="W16" i="9"/>
  <c r="V16" i="9"/>
  <c r="U16" i="9"/>
  <c r="S16" i="9"/>
  <c r="R16" i="9"/>
  <c r="Q16" i="9"/>
  <c r="O16" i="9"/>
  <c r="N16" i="9"/>
  <c r="M16" i="9"/>
  <c r="K16" i="9"/>
  <c r="J16" i="9"/>
  <c r="I16" i="9"/>
  <c r="G16" i="9"/>
  <c r="F16" i="9"/>
  <c r="E16" i="9"/>
  <c r="D16" i="9"/>
  <c r="T16" i="9" s="1"/>
  <c r="U15" i="9"/>
  <c r="S15" i="9"/>
  <c r="P15" i="9"/>
  <c r="M15" i="9"/>
  <c r="K15" i="9"/>
  <c r="H15" i="9"/>
  <c r="E15" i="9"/>
  <c r="D15" i="9"/>
  <c r="W15" i="9" s="1"/>
  <c r="W14" i="9"/>
  <c r="V14" i="9"/>
  <c r="U14" i="9"/>
  <c r="S14" i="9"/>
  <c r="R14" i="9"/>
  <c r="Q14" i="9"/>
  <c r="O14" i="9"/>
  <c r="N14" i="9"/>
  <c r="M14" i="9"/>
  <c r="K14" i="9"/>
  <c r="J14" i="9"/>
  <c r="I14" i="9"/>
  <c r="G14" i="9"/>
  <c r="F14" i="9"/>
  <c r="E14" i="9"/>
  <c r="D14" i="9"/>
  <c r="T14" i="9" s="1"/>
  <c r="W13" i="9"/>
  <c r="U13" i="9"/>
  <c r="S13" i="9"/>
  <c r="Q13" i="9"/>
  <c r="P13" i="9"/>
  <c r="M13" i="9"/>
  <c r="L13" i="9"/>
  <c r="K13" i="9"/>
  <c r="H13" i="9"/>
  <c r="G13" i="9"/>
  <c r="E13" i="9"/>
  <c r="D13" i="9"/>
  <c r="W12" i="9"/>
  <c r="U12" i="9"/>
  <c r="S12" i="9"/>
  <c r="Q12" i="9"/>
  <c r="O12" i="9"/>
  <c r="M12" i="9"/>
  <c r="K12" i="9"/>
  <c r="I12" i="9"/>
  <c r="G12" i="9"/>
  <c r="E12" i="9"/>
  <c r="D12" i="9"/>
  <c r="T12" i="9" s="1"/>
  <c r="W11" i="9"/>
  <c r="V11" i="9"/>
  <c r="U11" i="9"/>
  <c r="S11" i="9"/>
  <c r="R11" i="9"/>
  <c r="Q11" i="9"/>
  <c r="O11" i="9"/>
  <c r="N11" i="9"/>
  <c r="M11" i="9"/>
  <c r="K11" i="9"/>
  <c r="J11" i="9"/>
  <c r="I11" i="9"/>
  <c r="G11" i="9"/>
  <c r="F11" i="9"/>
  <c r="E11" i="9"/>
  <c r="D11" i="9"/>
  <c r="T11" i="9" s="1"/>
  <c r="W10" i="9"/>
  <c r="U10" i="9"/>
  <c r="S10" i="9"/>
  <c r="Q10" i="9"/>
  <c r="O10" i="9"/>
  <c r="M10" i="9"/>
  <c r="K10" i="9"/>
  <c r="I10" i="9"/>
  <c r="G10" i="9"/>
  <c r="E10" i="9"/>
  <c r="D10" i="9"/>
  <c r="T10" i="9" s="1"/>
  <c r="Z6" i="9"/>
  <c r="Y6" i="9"/>
  <c r="Z5" i="9"/>
  <c r="Y5" i="9"/>
  <c r="X4" i="9"/>
  <c r="Z6" i="8"/>
  <c r="AA6" i="8" s="1"/>
  <c r="Z5" i="8"/>
  <c r="AA5" i="8" s="1"/>
  <c r="Y4" i="8"/>
  <c r="Z39" i="12" l="1"/>
  <c r="Z35" i="12"/>
  <c r="Z33" i="12"/>
  <c r="Z32" i="12"/>
  <c r="Z34" i="12"/>
  <c r="Z38" i="12"/>
  <c r="Z36" i="12"/>
  <c r="Z37" i="12"/>
  <c r="Z31" i="12"/>
  <c r="Z11" i="12"/>
  <c r="Z18" i="12"/>
  <c r="Z14" i="12"/>
  <c r="Z12" i="12"/>
  <c r="Z16" i="12"/>
  <c r="Z13" i="12"/>
  <c r="Z20" i="12"/>
  <c r="Z26" i="12"/>
  <c r="Z24" i="12"/>
  <c r="Q39" i="9"/>
  <c r="G39" i="9"/>
  <c r="W39" i="9"/>
  <c r="L39" i="9"/>
  <c r="U39" i="9"/>
  <c r="P39" i="9"/>
  <c r="K39" i="9"/>
  <c r="E39" i="9"/>
  <c r="X39" i="9"/>
  <c r="S39" i="9"/>
  <c r="M39" i="9"/>
  <c r="H39" i="9"/>
  <c r="J38" i="9"/>
  <c r="X38" i="9"/>
  <c r="P38" i="9"/>
  <c r="H38" i="9"/>
  <c r="W37" i="9"/>
  <c r="Q37" i="9"/>
  <c r="L37" i="9"/>
  <c r="G37" i="9"/>
  <c r="V37" i="9"/>
  <c r="R37" i="9"/>
  <c r="N37" i="9"/>
  <c r="J37" i="9"/>
  <c r="P36" i="9"/>
  <c r="L36" i="9"/>
  <c r="T34" i="9"/>
  <c r="L34" i="9"/>
  <c r="X34" i="9"/>
  <c r="P34" i="9"/>
  <c r="H34" i="9"/>
  <c r="V34" i="9"/>
  <c r="N34" i="9"/>
  <c r="F34" i="9"/>
  <c r="R34" i="9"/>
  <c r="J34" i="9"/>
  <c r="P33" i="9"/>
  <c r="L33" i="9"/>
  <c r="X33" i="9"/>
  <c r="H33" i="9"/>
  <c r="W33" i="9"/>
  <c r="S33" i="9"/>
  <c r="O33" i="9"/>
  <c r="K33" i="9"/>
  <c r="G33" i="9"/>
  <c r="V33" i="9"/>
  <c r="R33" i="9"/>
  <c r="N33" i="9"/>
  <c r="J33" i="9"/>
  <c r="F33" i="9"/>
  <c r="U33" i="9"/>
  <c r="Q33" i="9"/>
  <c r="M33" i="9"/>
  <c r="I33" i="9"/>
  <c r="L32" i="9"/>
  <c r="X32" i="9"/>
  <c r="H32" i="9"/>
  <c r="P32" i="9"/>
  <c r="U31" i="9"/>
  <c r="O31" i="9"/>
  <c r="H31" i="9"/>
  <c r="W31" i="9"/>
  <c r="Q31" i="9"/>
  <c r="L31" i="9"/>
  <c r="G31" i="9"/>
  <c r="P30" i="9"/>
  <c r="T30" i="9"/>
  <c r="L30" i="9"/>
  <c r="X30" i="9"/>
  <c r="H30" i="9"/>
  <c r="R30" i="9"/>
  <c r="J30" i="9"/>
  <c r="V30" i="9"/>
  <c r="N30" i="9"/>
  <c r="F30" i="9"/>
  <c r="V36" i="9"/>
  <c r="R36" i="9"/>
  <c r="N36" i="9"/>
  <c r="J36" i="9"/>
  <c r="F36" i="9"/>
  <c r="V32" i="9"/>
  <c r="R32" i="9"/>
  <c r="N32" i="9"/>
  <c r="J32" i="9"/>
  <c r="F32" i="9"/>
  <c r="V39" i="9"/>
  <c r="R39" i="9"/>
  <c r="N39" i="9"/>
  <c r="J39" i="9"/>
  <c r="W38" i="9"/>
  <c r="S38" i="9"/>
  <c r="O38" i="9"/>
  <c r="K38" i="9"/>
  <c r="G38" i="9"/>
  <c r="U36" i="9"/>
  <c r="Q36" i="9"/>
  <c r="M36" i="9"/>
  <c r="I36" i="9"/>
  <c r="E36" i="9"/>
  <c r="V35" i="9"/>
  <c r="R35" i="9"/>
  <c r="N35" i="9"/>
  <c r="J35" i="9"/>
  <c r="W34" i="9"/>
  <c r="S34" i="9"/>
  <c r="O34" i="9"/>
  <c r="K34" i="9"/>
  <c r="G34" i="9"/>
  <c r="U32" i="9"/>
  <c r="Q32" i="9"/>
  <c r="M32" i="9"/>
  <c r="I32" i="9"/>
  <c r="E32" i="9"/>
  <c r="V31" i="9"/>
  <c r="R31" i="9"/>
  <c r="N31" i="9"/>
  <c r="J31" i="9"/>
  <c r="W30" i="9"/>
  <c r="S30" i="9"/>
  <c r="O30" i="9"/>
  <c r="K30" i="9"/>
  <c r="G30" i="9"/>
  <c r="U38" i="9"/>
  <c r="Q38" i="9"/>
  <c r="M38" i="9"/>
  <c r="I38" i="9"/>
  <c r="W36" i="9"/>
  <c r="S36" i="9"/>
  <c r="O36" i="9"/>
  <c r="K36" i="9"/>
  <c r="U34" i="9"/>
  <c r="Q34" i="9"/>
  <c r="M34" i="9"/>
  <c r="I34" i="9"/>
  <c r="W32" i="9"/>
  <c r="S32" i="9"/>
  <c r="O32" i="9"/>
  <c r="K32" i="9"/>
  <c r="U30" i="9"/>
  <c r="Q30" i="9"/>
  <c r="M30" i="9"/>
  <c r="I30" i="9"/>
  <c r="Z4" i="8"/>
  <c r="AA4" i="8" s="1"/>
  <c r="X29" i="9"/>
  <c r="X27" i="9"/>
  <c r="X25" i="9"/>
  <c r="X23" i="9"/>
  <c r="X21" i="9"/>
  <c r="X28" i="9"/>
  <c r="X26" i="9"/>
  <c r="X24" i="9"/>
  <c r="X22" i="9"/>
  <c r="X20" i="9"/>
  <c r="X18" i="9"/>
  <c r="X16" i="9"/>
  <c r="X14" i="9"/>
  <c r="X13" i="9"/>
  <c r="X17" i="9"/>
  <c r="Y4" i="9"/>
  <c r="Z4" i="9" s="1"/>
  <c r="F10" i="9"/>
  <c r="Y10" i="9" s="1"/>
  <c r="J10" i="9"/>
  <c r="N10" i="9"/>
  <c r="R10" i="9"/>
  <c r="V10" i="9"/>
  <c r="H11" i="9"/>
  <c r="L11" i="9"/>
  <c r="P11" i="9"/>
  <c r="X11" i="9"/>
  <c r="Y11" i="9" s="1"/>
  <c r="F12" i="9"/>
  <c r="Y12" i="9" s="1"/>
  <c r="J12" i="9"/>
  <c r="N12" i="9"/>
  <c r="R12" i="9"/>
  <c r="V12" i="9"/>
  <c r="V13" i="9"/>
  <c r="R13" i="9"/>
  <c r="N13" i="9"/>
  <c r="J13" i="9"/>
  <c r="F13" i="9"/>
  <c r="Y13" i="9" s="1"/>
  <c r="I13" i="9"/>
  <c r="O13" i="9"/>
  <c r="T13" i="9"/>
  <c r="G15" i="9"/>
  <c r="L15" i="9"/>
  <c r="Q15" i="9"/>
  <c r="V17" i="9"/>
  <c r="R17" i="9"/>
  <c r="N17" i="9"/>
  <c r="J17" i="9"/>
  <c r="Y17" i="9" s="1"/>
  <c r="F17" i="9"/>
  <c r="I17" i="9"/>
  <c r="O17" i="9"/>
  <c r="T17" i="9"/>
  <c r="G19" i="9"/>
  <c r="L19" i="9"/>
  <c r="Q19" i="9"/>
  <c r="X15" i="9"/>
  <c r="X19" i="9"/>
  <c r="H10" i="9"/>
  <c r="L10" i="9"/>
  <c r="P10" i="9"/>
  <c r="X10" i="9"/>
  <c r="H12" i="9"/>
  <c r="L12" i="9"/>
  <c r="P12" i="9"/>
  <c r="X12" i="9"/>
  <c r="V15" i="9"/>
  <c r="R15" i="9"/>
  <c r="N15" i="9"/>
  <c r="J15" i="9"/>
  <c r="F15" i="9"/>
  <c r="Y15" i="9" s="1"/>
  <c r="I15" i="9"/>
  <c r="O15" i="9"/>
  <c r="T15" i="9"/>
  <c r="V19" i="9"/>
  <c r="R19" i="9"/>
  <c r="N19" i="9"/>
  <c r="J19" i="9"/>
  <c r="F19" i="9"/>
  <c r="Y19" i="9" s="1"/>
  <c r="I19" i="9"/>
  <c r="O19" i="9"/>
  <c r="T19" i="9"/>
  <c r="H14" i="9"/>
  <c r="L14" i="9"/>
  <c r="P14" i="9"/>
  <c r="H16" i="9"/>
  <c r="L16" i="9"/>
  <c r="Y16" i="9" s="1"/>
  <c r="P16" i="9"/>
  <c r="H18" i="9"/>
  <c r="Y18" i="9" s="1"/>
  <c r="L18" i="9"/>
  <c r="P18" i="9"/>
  <c r="H20" i="9"/>
  <c r="Y20" i="9" s="1"/>
  <c r="L20" i="9"/>
  <c r="P20" i="9"/>
  <c r="F21" i="9"/>
  <c r="Y21" i="9" s="1"/>
  <c r="J21" i="9"/>
  <c r="N21" i="9"/>
  <c r="R21" i="9"/>
  <c r="V21" i="9"/>
  <c r="H22" i="9"/>
  <c r="Y22" i="9" s="1"/>
  <c r="L22" i="9"/>
  <c r="P22" i="9"/>
  <c r="F23" i="9"/>
  <c r="Y23" i="9" s="1"/>
  <c r="J23" i="9"/>
  <c r="N23" i="9"/>
  <c r="R23" i="9"/>
  <c r="V23" i="9"/>
  <c r="H24" i="9"/>
  <c r="L24" i="9"/>
  <c r="P24" i="9"/>
  <c r="F25" i="9"/>
  <c r="J25" i="9"/>
  <c r="N25" i="9"/>
  <c r="R25" i="9"/>
  <c r="V25" i="9"/>
  <c r="H26" i="9"/>
  <c r="L26" i="9"/>
  <c r="Y26" i="9" s="1"/>
  <c r="P26" i="9"/>
  <c r="F27" i="9"/>
  <c r="J27" i="9"/>
  <c r="N27" i="9"/>
  <c r="R27" i="9"/>
  <c r="V27" i="9"/>
  <c r="H28" i="9"/>
  <c r="L28" i="9"/>
  <c r="P28" i="9"/>
  <c r="F29" i="9"/>
  <c r="Y29" i="9" s="1"/>
  <c r="J29" i="9"/>
  <c r="N29" i="9"/>
  <c r="R29" i="9"/>
  <c r="V29" i="9"/>
  <c r="H21" i="9"/>
  <c r="L21" i="9"/>
  <c r="P21" i="9"/>
  <c r="H23" i="9"/>
  <c r="L23" i="9"/>
  <c r="P23" i="9"/>
  <c r="H25" i="9"/>
  <c r="L25" i="9"/>
  <c r="P25" i="9"/>
  <c r="H27" i="9"/>
  <c r="L27" i="9"/>
  <c r="P27" i="9"/>
  <c r="H29" i="9"/>
  <c r="L29" i="9"/>
  <c r="P29" i="9"/>
  <c r="D20" i="6"/>
  <c r="E20" i="6" s="1"/>
  <c r="D21" i="6"/>
  <c r="F21" i="6" s="1"/>
  <c r="E21" i="6"/>
  <c r="H21" i="6"/>
  <c r="I21" i="6"/>
  <c r="L21" i="6"/>
  <c r="M21" i="6"/>
  <c r="P21" i="6"/>
  <c r="Q21" i="6"/>
  <c r="T21" i="6"/>
  <c r="U21" i="6"/>
  <c r="X21" i="6"/>
  <c r="D22" i="6"/>
  <c r="E22" i="6" s="1"/>
  <c r="K22" i="6"/>
  <c r="R22" i="6"/>
  <c r="D23" i="6"/>
  <c r="F23" i="6" s="1"/>
  <c r="E23" i="6"/>
  <c r="T23" i="6"/>
  <c r="U23" i="6"/>
  <c r="D24" i="6"/>
  <c r="E24" i="6" s="1"/>
  <c r="F24" i="6"/>
  <c r="G24" i="6"/>
  <c r="H24" i="6"/>
  <c r="J24" i="6"/>
  <c r="K24" i="6"/>
  <c r="L24" i="6"/>
  <c r="N24" i="6"/>
  <c r="O24" i="6"/>
  <c r="P24" i="6"/>
  <c r="R24" i="6"/>
  <c r="S24" i="6"/>
  <c r="T24" i="6"/>
  <c r="V24" i="6"/>
  <c r="W24" i="6"/>
  <c r="X24" i="6"/>
  <c r="D25" i="6"/>
  <c r="F25" i="6" s="1"/>
  <c r="E25" i="6"/>
  <c r="L25" i="6"/>
  <c r="M25" i="6"/>
  <c r="T25" i="6"/>
  <c r="U25" i="6"/>
  <c r="D26" i="6"/>
  <c r="E26" i="6" s="1"/>
  <c r="F26" i="6"/>
  <c r="G26" i="6"/>
  <c r="H26" i="6"/>
  <c r="J26" i="6"/>
  <c r="K26" i="6"/>
  <c r="L26" i="6"/>
  <c r="N26" i="6"/>
  <c r="O26" i="6"/>
  <c r="P26" i="6"/>
  <c r="R26" i="6"/>
  <c r="S26" i="6"/>
  <c r="T26" i="6"/>
  <c r="V26" i="6"/>
  <c r="W26" i="6"/>
  <c r="X26" i="6"/>
  <c r="D27" i="6"/>
  <c r="F27" i="6" s="1"/>
  <c r="E27" i="6"/>
  <c r="H27" i="6"/>
  <c r="I27" i="6"/>
  <c r="L27" i="6"/>
  <c r="M27" i="6"/>
  <c r="P27" i="6"/>
  <c r="Q27" i="6"/>
  <c r="T27" i="6"/>
  <c r="U27" i="6"/>
  <c r="X27" i="6"/>
  <c r="D28" i="6"/>
  <c r="E28" i="6" s="1"/>
  <c r="J28" i="6"/>
  <c r="O28" i="6"/>
  <c r="T28" i="6"/>
  <c r="D29" i="6"/>
  <c r="F29" i="6" s="1"/>
  <c r="E29" i="6"/>
  <c r="I29" i="6"/>
  <c r="L29" i="6"/>
  <c r="M29" i="6"/>
  <c r="P29" i="6"/>
  <c r="Q29" i="6"/>
  <c r="T29" i="6"/>
  <c r="U29" i="6"/>
  <c r="X29" i="6"/>
  <c r="V19" i="6"/>
  <c r="U19" i="6"/>
  <c r="O19" i="6"/>
  <c r="M19" i="6"/>
  <c r="G19" i="6"/>
  <c r="F19" i="6"/>
  <c r="D19" i="6"/>
  <c r="T19" i="6" s="1"/>
  <c r="D18" i="6"/>
  <c r="W18" i="6" s="1"/>
  <c r="W17" i="6"/>
  <c r="V17" i="6"/>
  <c r="U17" i="6"/>
  <c r="S17" i="6"/>
  <c r="R17" i="6"/>
  <c r="Q17" i="6"/>
  <c r="O17" i="6"/>
  <c r="N17" i="6"/>
  <c r="M17" i="6"/>
  <c r="K17" i="6"/>
  <c r="J17" i="6"/>
  <c r="I17" i="6"/>
  <c r="G17" i="6"/>
  <c r="F17" i="6"/>
  <c r="E17" i="6"/>
  <c r="D17" i="6"/>
  <c r="T17" i="6" s="1"/>
  <c r="D16" i="6"/>
  <c r="W16" i="6" s="1"/>
  <c r="W15" i="6"/>
  <c r="V15" i="6"/>
  <c r="U15" i="6"/>
  <c r="S15" i="6"/>
  <c r="R15" i="6"/>
  <c r="Q15" i="6"/>
  <c r="O15" i="6"/>
  <c r="N15" i="6"/>
  <c r="M15" i="6"/>
  <c r="K15" i="6"/>
  <c r="J15" i="6"/>
  <c r="I15" i="6"/>
  <c r="G15" i="6"/>
  <c r="F15" i="6"/>
  <c r="E15" i="6"/>
  <c r="D15" i="6"/>
  <c r="T15" i="6" s="1"/>
  <c r="D14" i="6"/>
  <c r="W14" i="6" s="1"/>
  <c r="W13" i="6"/>
  <c r="V13" i="6"/>
  <c r="U13" i="6"/>
  <c r="S13" i="6"/>
  <c r="R13" i="6"/>
  <c r="Q13" i="6"/>
  <c r="O13" i="6"/>
  <c r="N13" i="6"/>
  <c r="M13" i="6"/>
  <c r="K13" i="6"/>
  <c r="J13" i="6"/>
  <c r="I13" i="6"/>
  <c r="G13" i="6"/>
  <c r="F13" i="6"/>
  <c r="E13" i="6"/>
  <c r="D13" i="6"/>
  <c r="T13" i="6" s="1"/>
  <c r="D12" i="6"/>
  <c r="W12" i="6" s="1"/>
  <c r="W11" i="6"/>
  <c r="V11" i="6"/>
  <c r="U11" i="6"/>
  <c r="S11" i="6"/>
  <c r="R11" i="6"/>
  <c r="Q11" i="6"/>
  <c r="O11" i="6"/>
  <c r="N11" i="6"/>
  <c r="M11" i="6"/>
  <c r="K11" i="6"/>
  <c r="J11" i="6"/>
  <c r="I11" i="6"/>
  <c r="G11" i="6"/>
  <c r="F11" i="6"/>
  <c r="E11" i="6"/>
  <c r="D11" i="6"/>
  <c r="T11" i="6" s="1"/>
  <c r="H10" i="6"/>
  <c r="D10" i="6"/>
  <c r="Z6" i="6"/>
  <c r="Y6" i="6"/>
  <c r="Y5" i="6"/>
  <c r="Z5" i="6" s="1"/>
  <c r="X4" i="6"/>
  <c r="X19" i="6" s="1"/>
  <c r="Z25" i="8" l="1"/>
  <c r="Z21" i="8"/>
  <c r="Z29" i="8"/>
  <c r="Z23" i="8"/>
  <c r="Z17" i="8"/>
  <c r="Y27" i="9"/>
  <c r="Y25" i="9"/>
  <c r="Y14" i="9"/>
  <c r="Y28" i="9"/>
  <c r="Y24" i="9"/>
  <c r="Z24" i="8"/>
  <c r="Z20" i="8"/>
  <c r="Z26" i="8"/>
  <c r="Z15" i="8"/>
  <c r="Z28" i="8"/>
  <c r="Z14" i="8"/>
  <c r="Z18" i="8"/>
  <c r="Z22" i="8"/>
  <c r="Z16" i="8"/>
  <c r="Z27" i="8"/>
  <c r="Z19" i="8"/>
  <c r="Z30" i="8"/>
  <c r="Z11" i="8"/>
  <c r="Z13" i="8"/>
  <c r="Z12" i="8"/>
  <c r="X28" i="6"/>
  <c r="S28" i="6"/>
  <c r="N28" i="6"/>
  <c r="H28" i="6"/>
  <c r="W28" i="6"/>
  <c r="R28" i="6"/>
  <c r="L28" i="6"/>
  <c r="G28" i="6"/>
  <c r="V28" i="6"/>
  <c r="P28" i="6"/>
  <c r="K28" i="6"/>
  <c r="F28" i="6"/>
  <c r="Q25" i="6"/>
  <c r="I25" i="6"/>
  <c r="X25" i="6"/>
  <c r="P25" i="6"/>
  <c r="H25" i="6"/>
  <c r="M23" i="6"/>
  <c r="L23" i="6"/>
  <c r="Q23" i="6"/>
  <c r="I23" i="6"/>
  <c r="X23" i="6"/>
  <c r="P23" i="6"/>
  <c r="H23" i="6"/>
  <c r="W22" i="6"/>
  <c r="P22" i="6"/>
  <c r="J22" i="6"/>
  <c r="V22" i="6"/>
  <c r="O22" i="6"/>
  <c r="G22" i="6"/>
  <c r="T22" i="6"/>
  <c r="L22" i="6"/>
  <c r="F22" i="6"/>
  <c r="X22" i="6"/>
  <c r="S22" i="6"/>
  <c r="N22" i="6"/>
  <c r="H22" i="6"/>
  <c r="S20" i="6"/>
  <c r="O20" i="6"/>
  <c r="X20" i="6"/>
  <c r="N20" i="6"/>
  <c r="T20" i="6"/>
  <c r="J20" i="6"/>
  <c r="H20" i="6"/>
  <c r="W20" i="6"/>
  <c r="R20" i="6"/>
  <c r="L20" i="6"/>
  <c r="G20" i="6"/>
  <c r="V20" i="6"/>
  <c r="P20" i="6"/>
  <c r="K20" i="6"/>
  <c r="F20" i="6"/>
  <c r="J19" i="6"/>
  <c r="Q19" i="6"/>
  <c r="W19" i="6"/>
  <c r="E19" i="6"/>
  <c r="K19" i="6"/>
  <c r="R19" i="6"/>
  <c r="I19" i="6"/>
  <c r="N19" i="6"/>
  <c r="S19" i="6"/>
  <c r="H29" i="6"/>
  <c r="Y29" i="6" s="1"/>
  <c r="W29" i="6"/>
  <c r="S29" i="6"/>
  <c r="O29" i="6"/>
  <c r="K29" i="6"/>
  <c r="G29" i="6"/>
  <c r="U28" i="6"/>
  <c r="Q28" i="6"/>
  <c r="M28" i="6"/>
  <c r="I28" i="6"/>
  <c r="W27" i="6"/>
  <c r="S27" i="6"/>
  <c r="O27" i="6"/>
  <c r="K27" i="6"/>
  <c r="G27" i="6"/>
  <c r="U26" i="6"/>
  <c r="Q26" i="6"/>
  <c r="M26" i="6"/>
  <c r="I26" i="6"/>
  <c r="W25" i="6"/>
  <c r="S25" i="6"/>
  <c r="O25" i="6"/>
  <c r="K25" i="6"/>
  <c r="G25" i="6"/>
  <c r="U24" i="6"/>
  <c r="Q24" i="6"/>
  <c r="M24" i="6"/>
  <c r="I24" i="6"/>
  <c r="W23" i="6"/>
  <c r="S23" i="6"/>
  <c r="O23" i="6"/>
  <c r="K23" i="6"/>
  <c r="G23" i="6"/>
  <c r="U22" i="6"/>
  <c r="Q22" i="6"/>
  <c r="M22" i="6"/>
  <c r="I22" i="6"/>
  <c r="W21" i="6"/>
  <c r="S21" i="6"/>
  <c r="O21" i="6"/>
  <c r="K21" i="6"/>
  <c r="G21" i="6"/>
  <c r="U20" i="6"/>
  <c r="Q20" i="6"/>
  <c r="M20" i="6"/>
  <c r="I20" i="6"/>
  <c r="V29" i="6"/>
  <c r="R29" i="6"/>
  <c r="N29" i="6"/>
  <c r="J29" i="6"/>
  <c r="V27" i="6"/>
  <c r="R27" i="6"/>
  <c r="N27" i="6"/>
  <c r="J27" i="6"/>
  <c r="V25" i="6"/>
  <c r="R25" i="6"/>
  <c r="N25" i="6"/>
  <c r="J25" i="6"/>
  <c r="V23" i="6"/>
  <c r="R23" i="6"/>
  <c r="N23" i="6"/>
  <c r="J23" i="6"/>
  <c r="V21" i="6"/>
  <c r="R21" i="6"/>
  <c r="N21" i="6"/>
  <c r="J21" i="6"/>
  <c r="W10" i="6"/>
  <c r="S10" i="6"/>
  <c r="O10" i="6"/>
  <c r="K10" i="6"/>
  <c r="G10" i="6"/>
  <c r="Q10" i="6"/>
  <c r="I10" i="6"/>
  <c r="X10" i="6"/>
  <c r="T10" i="6"/>
  <c r="L10" i="6"/>
  <c r="V10" i="6"/>
  <c r="R10" i="6"/>
  <c r="N10" i="6"/>
  <c r="J10" i="6"/>
  <c r="F10" i="6"/>
  <c r="U10" i="6"/>
  <c r="M10" i="6"/>
  <c r="E10" i="6"/>
  <c r="P10" i="6"/>
  <c r="L12" i="6"/>
  <c r="T12" i="6"/>
  <c r="H14" i="6"/>
  <c r="P14" i="6"/>
  <c r="H16" i="6"/>
  <c r="P16" i="6"/>
  <c r="X16" i="6"/>
  <c r="L18" i="6"/>
  <c r="T18" i="6"/>
  <c r="E12" i="6"/>
  <c r="M12" i="6"/>
  <c r="U12" i="6"/>
  <c r="E14" i="6"/>
  <c r="M14" i="6"/>
  <c r="U14" i="6"/>
  <c r="E16" i="6"/>
  <c r="I16" i="6"/>
  <c r="M16" i="6"/>
  <c r="Q16" i="6"/>
  <c r="U16" i="6"/>
  <c r="E18" i="6"/>
  <c r="I18" i="6"/>
  <c r="M18" i="6"/>
  <c r="Q18" i="6"/>
  <c r="U18" i="6"/>
  <c r="Y4" i="6"/>
  <c r="Z4" i="6" s="1"/>
  <c r="H11" i="6"/>
  <c r="Y11" i="6" s="1"/>
  <c r="L11" i="6"/>
  <c r="P11" i="6"/>
  <c r="X11" i="6"/>
  <c r="F12" i="6"/>
  <c r="J12" i="6"/>
  <c r="N12" i="6"/>
  <c r="R12" i="6"/>
  <c r="V12" i="6"/>
  <c r="H13" i="6"/>
  <c r="Y13" i="6" s="1"/>
  <c r="L13" i="6"/>
  <c r="P13" i="6"/>
  <c r="X13" i="6"/>
  <c r="F14" i="6"/>
  <c r="J14" i="6"/>
  <c r="N14" i="6"/>
  <c r="R14" i="6"/>
  <c r="V14" i="6"/>
  <c r="H15" i="6"/>
  <c r="Y15" i="6" s="1"/>
  <c r="L15" i="6"/>
  <c r="P15" i="6"/>
  <c r="X15" i="6"/>
  <c r="F16" i="6"/>
  <c r="J16" i="6"/>
  <c r="N16" i="6"/>
  <c r="R16" i="6"/>
  <c r="V16" i="6"/>
  <c r="H17" i="6"/>
  <c r="Y17" i="6" s="1"/>
  <c r="L17" i="6"/>
  <c r="P17" i="6"/>
  <c r="X17" i="6"/>
  <c r="F18" i="6"/>
  <c r="J18" i="6"/>
  <c r="N18" i="6"/>
  <c r="R18" i="6"/>
  <c r="V18" i="6"/>
  <c r="H19" i="6"/>
  <c r="L19" i="6"/>
  <c r="P19" i="6"/>
  <c r="H12" i="6"/>
  <c r="P12" i="6"/>
  <c r="X12" i="6"/>
  <c r="L14" i="6"/>
  <c r="T14" i="6"/>
  <c r="X14" i="6"/>
  <c r="L16" i="6"/>
  <c r="T16" i="6"/>
  <c r="H18" i="6"/>
  <c r="P18" i="6"/>
  <c r="X18" i="6"/>
  <c r="I12" i="6"/>
  <c r="Q12" i="6"/>
  <c r="I14" i="6"/>
  <c r="Q14" i="6"/>
  <c r="G12" i="6"/>
  <c r="K12" i="6"/>
  <c r="O12" i="6"/>
  <c r="S12" i="6"/>
  <c r="G14" i="6"/>
  <c r="K14" i="6"/>
  <c r="O14" i="6"/>
  <c r="S14" i="6"/>
  <c r="G16" i="6"/>
  <c r="K16" i="6"/>
  <c r="O16" i="6"/>
  <c r="S16" i="6"/>
  <c r="G18" i="6"/>
  <c r="K18" i="6"/>
  <c r="O18" i="6"/>
  <c r="S18" i="6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F10" i="5"/>
  <c r="F11" i="5"/>
  <c r="F12" i="5"/>
  <c r="F13" i="5"/>
  <c r="F14" i="5"/>
  <c r="F15" i="5"/>
  <c r="F16" i="5"/>
  <c r="F17" i="5"/>
  <c r="F18" i="5"/>
  <c r="F19" i="5"/>
  <c r="E11" i="5"/>
  <c r="E12" i="5"/>
  <c r="E13" i="5"/>
  <c r="E14" i="5"/>
  <c r="E15" i="5"/>
  <c r="E16" i="5"/>
  <c r="E17" i="5"/>
  <c r="E18" i="5"/>
  <c r="E19" i="5"/>
  <c r="E10" i="5"/>
  <c r="D19" i="5"/>
  <c r="D10" i="5"/>
  <c r="D14" i="5"/>
  <c r="D11" i="5"/>
  <c r="D12" i="5"/>
  <c r="D13" i="5"/>
  <c r="D15" i="5"/>
  <c r="D16" i="5"/>
  <c r="D17" i="5"/>
  <c r="D18" i="5"/>
  <c r="X4" i="5"/>
  <c r="Y5" i="5"/>
  <c r="Z5" i="5" s="1"/>
  <c r="Y6" i="5"/>
  <c r="Z6" i="5" s="1"/>
  <c r="Y28" i="6" l="1"/>
  <c r="Y27" i="6"/>
  <c r="Y26" i="6"/>
  <c r="Y25" i="6"/>
  <c r="Y24" i="6"/>
  <c r="Y23" i="6"/>
  <c r="Y22" i="6"/>
  <c r="Y21" i="6"/>
  <c r="Y20" i="6"/>
  <c r="Y19" i="6"/>
  <c r="Y12" i="6"/>
  <c r="Y10" i="6"/>
  <c r="Y16" i="6"/>
  <c r="Y18" i="6"/>
  <c r="Y14" i="6"/>
  <c r="N10" i="4"/>
  <c r="N11" i="4"/>
  <c r="N12" i="4"/>
  <c r="N13" i="4"/>
  <c r="N14" i="4"/>
  <c r="N15" i="4"/>
  <c r="N16" i="4"/>
  <c r="N17" i="4"/>
  <c r="N18" i="4"/>
  <c r="E10" i="4"/>
  <c r="D10" i="4"/>
  <c r="F10" i="4"/>
  <c r="G10" i="4"/>
  <c r="H10" i="4"/>
  <c r="I10" i="4"/>
  <c r="J10" i="4"/>
  <c r="K10" i="4"/>
  <c r="L10" i="4"/>
  <c r="M10" i="4"/>
  <c r="D11" i="4"/>
  <c r="E11" i="4"/>
  <c r="F11" i="4"/>
  <c r="G11" i="4"/>
  <c r="H11" i="4"/>
  <c r="I11" i="4"/>
  <c r="J11" i="4"/>
  <c r="K11" i="4"/>
  <c r="L11" i="4"/>
  <c r="M11" i="4"/>
  <c r="D12" i="4"/>
  <c r="E12" i="4"/>
  <c r="F12" i="4"/>
  <c r="G12" i="4"/>
  <c r="H12" i="4"/>
  <c r="I12" i="4"/>
  <c r="J12" i="4"/>
  <c r="K12" i="4"/>
  <c r="L12" i="4"/>
  <c r="M12" i="4"/>
  <c r="D13" i="4"/>
  <c r="E13" i="4"/>
  <c r="F13" i="4"/>
  <c r="G13" i="4"/>
  <c r="H13" i="4"/>
  <c r="I13" i="4"/>
  <c r="J13" i="4"/>
  <c r="K13" i="4"/>
  <c r="L13" i="4"/>
  <c r="M13" i="4"/>
  <c r="D14" i="4"/>
  <c r="E14" i="4"/>
  <c r="F14" i="4"/>
  <c r="G14" i="4"/>
  <c r="H14" i="4"/>
  <c r="I14" i="4"/>
  <c r="J14" i="4"/>
  <c r="K14" i="4"/>
  <c r="L14" i="4"/>
  <c r="M14" i="4"/>
  <c r="D15" i="4"/>
  <c r="E15" i="4"/>
  <c r="F15" i="4"/>
  <c r="G15" i="4"/>
  <c r="H15" i="4"/>
  <c r="I15" i="4"/>
  <c r="J15" i="4"/>
  <c r="K15" i="4"/>
  <c r="L15" i="4"/>
  <c r="M15" i="4"/>
  <c r="D16" i="4"/>
  <c r="E16" i="4"/>
  <c r="F16" i="4"/>
  <c r="G16" i="4"/>
  <c r="H16" i="4"/>
  <c r="I16" i="4"/>
  <c r="J16" i="4"/>
  <c r="K16" i="4"/>
  <c r="L16" i="4"/>
  <c r="M16" i="4"/>
  <c r="D17" i="4"/>
  <c r="E17" i="4"/>
  <c r="F17" i="4"/>
  <c r="G17" i="4"/>
  <c r="H17" i="4"/>
  <c r="I17" i="4"/>
  <c r="J17" i="4"/>
  <c r="K17" i="4"/>
  <c r="L17" i="4"/>
  <c r="M17" i="4"/>
  <c r="D18" i="4"/>
  <c r="E18" i="4"/>
  <c r="F18" i="4"/>
  <c r="G18" i="4"/>
  <c r="H18" i="4"/>
  <c r="I18" i="4"/>
  <c r="J18" i="4"/>
  <c r="K18" i="4"/>
  <c r="L18" i="4"/>
  <c r="M18" i="4"/>
  <c r="F9" i="4"/>
  <c r="G9" i="4"/>
  <c r="H9" i="4"/>
  <c r="I9" i="4"/>
  <c r="J9" i="4"/>
  <c r="K9" i="4"/>
  <c r="L9" i="4"/>
  <c r="M9" i="4"/>
  <c r="E9" i="4"/>
  <c r="D9" i="4"/>
  <c r="E9" i="1"/>
  <c r="D9" i="1"/>
  <c r="N5" i="4"/>
  <c r="N4" i="4"/>
  <c r="C18" i="4"/>
  <c r="C17" i="4"/>
  <c r="C16" i="4"/>
  <c r="C15" i="4"/>
  <c r="C14" i="4"/>
  <c r="C13" i="4"/>
  <c r="C12" i="4"/>
  <c r="C11" i="4"/>
  <c r="C10" i="4"/>
  <c r="C9" i="4"/>
  <c r="C10" i="1"/>
  <c r="D10" i="1" s="1"/>
  <c r="C11" i="1"/>
  <c r="D11" i="1" s="1"/>
  <c r="C12" i="1"/>
  <c r="E12" i="1" s="1"/>
  <c r="C13" i="1"/>
  <c r="E13" i="1" s="1"/>
  <c r="C14" i="1"/>
  <c r="D14" i="1" s="1"/>
  <c r="C15" i="1"/>
  <c r="D15" i="1" s="1"/>
  <c r="C16" i="1"/>
  <c r="E16" i="1" s="1"/>
  <c r="C17" i="1"/>
  <c r="E17" i="1" s="1"/>
  <c r="C18" i="1"/>
  <c r="D18" i="1" s="1"/>
  <c r="C9" i="1"/>
  <c r="F14" i="1" l="1"/>
  <c r="F10" i="1"/>
  <c r="D17" i="1"/>
  <c r="F17" i="1" s="1"/>
  <c r="D13" i="1"/>
  <c r="F13" i="1" s="1"/>
  <c r="F9" i="1"/>
  <c r="E15" i="1"/>
  <c r="F15" i="1" s="1"/>
  <c r="E11" i="1"/>
  <c r="F11" i="1" s="1"/>
  <c r="D16" i="1"/>
  <c r="F16" i="1" s="1"/>
  <c r="D12" i="1"/>
  <c r="F12" i="1" s="1"/>
  <c r="E18" i="1"/>
  <c r="F18" i="1" s="1"/>
  <c r="E14" i="1"/>
  <c r="E10" i="1"/>
  <c r="N9" i="4"/>
  <c r="Y17" i="5" l="1"/>
  <c r="Y14" i="5"/>
  <c r="Y18" i="5"/>
  <c r="Y11" i="5"/>
  <c r="Y19" i="5"/>
  <c r="Y16" i="5"/>
  <c r="Y13" i="5"/>
  <c r="Y10" i="5"/>
  <c r="Y15" i="5"/>
  <c r="Y12" i="5"/>
  <c r="Y4" i="5"/>
  <c r="Z4" i="5" s="1"/>
</calcChain>
</file>

<file path=xl/sharedStrings.xml><?xml version="1.0" encoding="utf-8"?>
<sst xmlns="http://schemas.openxmlformats.org/spreadsheetml/2006/main" count="674" uniqueCount="67">
  <si>
    <t>sample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</si>
  <si>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</si>
  <si>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</si>
  <si>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</si>
  <si>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</si>
  <si>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</si>
  <si>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</si>
  <si>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</si>
  <si>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</si>
  <si>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</si>
  <si>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</si>
  <si>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v1</t>
  </si>
  <si>
    <t>v2</t>
  </si>
  <si>
    <t>v3</t>
  </si>
  <si>
    <t>v4</t>
  </si>
  <si>
    <t>v5</t>
  </si>
  <si>
    <t>EM1</t>
  </si>
  <si>
    <t>EM2</t>
  </si>
  <si>
    <t xml:space="preserve">EM1 </t>
  </si>
  <si>
    <t>Proportions</t>
  </si>
  <si>
    <t>Composition</t>
  </si>
  <si>
    <t>Sum</t>
  </si>
  <si>
    <t>variables</t>
  </si>
  <si>
    <t>v6</t>
  </si>
  <si>
    <t>v7</t>
  </si>
  <si>
    <t>v8</t>
  </si>
  <si>
    <t>v9</t>
  </si>
  <si>
    <t>v10</t>
  </si>
  <si>
    <t>2 endmember, 2 variables</t>
  </si>
  <si>
    <t>EM3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</si>
  <si>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</si>
  <si>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</si>
  <si>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</si>
  <si>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</si>
  <si>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</si>
  <si>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</si>
  <si>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</si>
  <si>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</si>
  <si>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</si>
  <si>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</si>
  <si>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</si>
  <si>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</si>
  <si>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</si>
  <si>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</si>
  <si>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</si>
  <si>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</si>
  <si>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</si>
  <si>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</si>
  <si>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</si>
  <si>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</si>
  <si>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EM4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</si>
  <si>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</si>
  <si>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</si>
  <si>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</si>
  <si>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</si>
  <si>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</si>
  <si>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</si>
  <si>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</si>
  <si>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</si>
  <si>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</si>
  <si>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</si>
  <si>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4 endmember, 20 variables, 30 samples</t>
  </si>
  <si>
    <t>4 endmember, 20 variables, 20 samples</t>
  </si>
  <si>
    <t>3 endmember, 20 variables, 30 samples</t>
  </si>
  <si>
    <t>3 endmember, 20 variables, 20 samples</t>
  </si>
  <si>
    <t>3 endmember, 20 variables, 10 samples</t>
  </si>
  <si>
    <t>2 endmember, 10 variables, 10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</si>
</sst>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0" fontId="3" fillId="4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2" fillId="0" borderId="0" xfId="0" applyFont="1" applyFill="1"/>
    <xf numFmtId="0" fontId="2" fillId="5" borderId="0" xfId="0" applyFont="1" applyFill="1"/>
    <xf numFmtId="0" fontId="3" fillId="6" borderId="0" xfId="0" applyFont="1" applyFill="1" applyAlignment="1">
      <alignment horizontal="right"/>
    </xf>
    <xf numFmtId="0" fontId="0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31"/>
  <sheetViews>
    <sheetView tabSelected="1" workbookViewId="0">
      <selection activeCell="E19" sqref="E19"/>
    </sheetView>
  </sheetViews>
  <sheetFormatPr baseColWidth="10" defaultRowHeight="15" x14ac:dyDescent="0.25"/>
  <sheetData>
    <row r="1" spans="1:22" x14ac:dyDescent="0.25">
      <c r="A1" s="24"/>
      <c r="B1" s="20" t="s">
        <v>11</v>
      </c>
      <c r="C1" s="20" t="s">
        <v>12</v>
      </c>
      <c r="D1" s="20" t="s">
        <v>13</v>
      </c>
      <c r="E1" s="20" t="s">
        <v>14</v>
      </c>
      <c r="F1" s="20" t="s">
        <v>15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0" t="s">
        <v>30</v>
      </c>
      <c r="M1" s="20" t="s">
        <v>31</v>
      </c>
      <c r="N1" s="20" t="s">
        <v>32</v>
      </c>
      <c r="O1" s="20" t="s">
        <v>33</v>
      </c>
      <c r="P1" s="20" t="s">
        <v>34</v>
      </c>
      <c r="Q1" s="20" t="s">
        <v>35</v>
      </c>
      <c r="R1" s="20" t="s">
        <v>36</v>
      </c>
      <c r="S1" s="20" t="s">
        <v>37</v>
      </c>
      <c r="T1" s="20" t="s">
        <v>38</v>
      </c>
      <c r="U1" s="20" t="s">
        <v>39</v>
      </c>
      <c r="V1" s="24"/>
    </row>
    <row r="2" spans="1:22" x14ac:dyDescent="0.25">
      <c r="A2" s="20" t="s">
        <v>1</v>
      </c>
      <c r="B2" s="20">
        <v>50.699999999999996</v>
      </c>
      <c r="C2" s="20">
        <v>1.1100000000000001</v>
      </c>
      <c r="D2" s="20">
        <v>15.050000000000002</v>
      </c>
      <c r="E2" s="20">
        <v>7.8000000000000007</v>
      </c>
      <c r="F2" s="20">
        <v>9.5399999999999991</v>
      </c>
      <c r="G2" s="20">
        <v>6.6800000000000006</v>
      </c>
      <c r="H2" s="20">
        <v>2.7199999999999998</v>
      </c>
      <c r="I2" s="20">
        <v>2.8800000000000003</v>
      </c>
      <c r="J2" s="20">
        <v>1.6099999999999999</v>
      </c>
      <c r="K2" s="20">
        <v>0.39699999999999996</v>
      </c>
      <c r="L2" s="20">
        <v>3.0700000000000005E-2</v>
      </c>
      <c r="M2" s="20">
        <v>0.25180000000000002</v>
      </c>
      <c r="N2" s="20">
        <v>3.2469999999999992E-2</v>
      </c>
      <c r="O2" s="20">
        <v>5.5300000000000002E-2</v>
      </c>
      <c r="P2" s="20">
        <v>2.6619999999999998E-2</v>
      </c>
      <c r="Q2" s="20">
        <v>0.25431999999999999</v>
      </c>
      <c r="R2" s="20">
        <v>0.17887999999999998</v>
      </c>
      <c r="S2" s="20">
        <v>0.124</v>
      </c>
      <c r="T2" s="20">
        <v>0.20020000000000004</v>
      </c>
      <c r="U2" s="20">
        <v>0.35871000000000003</v>
      </c>
      <c r="V2" s="24"/>
    </row>
    <row r="3" spans="1:22" x14ac:dyDescent="0.25">
      <c r="A3" s="20" t="s">
        <v>2</v>
      </c>
      <c r="B3" s="20">
        <v>50.499999999999993</v>
      </c>
      <c r="C3" s="20">
        <v>0.66</v>
      </c>
      <c r="D3" s="20">
        <v>11.48</v>
      </c>
      <c r="E3" s="20">
        <v>9.0199999999999978</v>
      </c>
      <c r="F3" s="20">
        <v>14.359999999999996</v>
      </c>
      <c r="G3" s="20">
        <v>4.3499999999999996</v>
      </c>
      <c r="H3" s="20">
        <v>2.0099999999999998</v>
      </c>
      <c r="I3" s="20">
        <v>2.59</v>
      </c>
      <c r="J3" s="20">
        <v>3.2499999999999996</v>
      </c>
      <c r="K3" s="20">
        <v>0.22799999999999998</v>
      </c>
      <c r="L3" s="20">
        <v>1.8000000000000002E-2</v>
      </c>
      <c r="M3" s="20">
        <v>0.1547</v>
      </c>
      <c r="N3" s="20">
        <v>0.12100999999999996</v>
      </c>
      <c r="O3" s="20">
        <v>4.4899999999999995E-2</v>
      </c>
      <c r="P3" s="20">
        <v>1.5480000000000001E-2</v>
      </c>
      <c r="Q3" s="20">
        <v>0.11215999999999998</v>
      </c>
      <c r="R3" s="20">
        <v>0.23943999999999996</v>
      </c>
      <c r="S3" s="20">
        <v>0.28199999999999997</v>
      </c>
      <c r="T3" s="20">
        <v>0.29080000000000006</v>
      </c>
      <c r="U3" s="20">
        <v>0.27351000000000003</v>
      </c>
      <c r="V3" s="24"/>
    </row>
    <row r="4" spans="1:22" x14ac:dyDescent="0.25">
      <c r="A4" s="20" t="s">
        <v>3</v>
      </c>
      <c r="B4" s="20">
        <v>47.5</v>
      </c>
      <c r="C4" s="20">
        <v>0.85000000000000009</v>
      </c>
      <c r="D4" s="20">
        <v>10.750000000000002</v>
      </c>
      <c r="E4" s="20">
        <v>10.399999999999999</v>
      </c>
      <c r="F4" s="20">
        <v>16.129999999999995</v>
      </c>
      <c r="G4" s="20">
        <v>5.31</v>
      </c>
      <c r="H4" s="20">
        <v>1.7400000000000004</v>
      </c>
      <c r="I4" s="20">
        <v>2.0600000000000005</v>
      </c>
      <c r="J4" s="20">
        <v>3.5099999999999993</v>
      </c>
      <c r="K4" s="20">
        <v>0.31800000000000006</v>
      </c>
      <c r="L4" s="20">
        <v>1.1000000000000006E-2</v>
      </c>
      <c r="M4" s="20">
        <v>8.3900000000000058E-2</v>
      </c>
      <c r="N4" s="20">
        <v>0.12153999999999997</v>
      </c>
      <c r="O4" s="20">
        <v>5.6599999999999998E-2</v>
      </c>
      <c r="P4" s="20">
        <v>9.2800000000000053E-3</v>
      </c>
      <c r="Q4" s="20">
        <v>0.22808</v>
      </c>
      <c r="R4" s="20">
        <v>0.29571999999999998</v>
      </c>
      <c r="S4" s="20">
        <v>0.251</v>
      </c>
      <c r="T4" s="20">
        <v>0.21080000000000004</v>
      </c>
      <c r="U4" s="20">
        <v>0.16408000000000009</v>
      </c>
      <c r="V4" s="24"/>
    </row>
    <row r="5" spans="1:22" x14ac:dyDescent="0.25">
      <c r="A5" s="20" t="s">
        <v>4</v>
      </c>
      <c r="B5" s="20">
        <v>57.2</v>
      </c>
      <c r="C5" s="20">
        <v>0.9</v>
      </c>
      <c r="D5" s="20">
        <v>15.319999999999999</v>
      </c>
      <c r="E5" s="20">
        <v>5.6800000000000015</v>
      </c>
      <c r="F5" s="20">
        <v>6.0100000000000025</v>
      </c>
      <c r="G5" s="20">
        <v>5.29</v>
      </c>
      <c r="H5" s="20">
        <v>2.8</v>
      </c>
      <c r="I5" s="20">
        <v>3.4999999999999996</v>
      </c>
      <c r="J5" s="20">
        <v>1.3200000000000007</v>
      </c>
      <c r="K5" s="20">
        <v>0.28699999999999998</v>
      </c>
      <c r="L5" s="20">
        <v>2.5700000000000004E-2</v>
      </c>
      <c r="M5" s="20">
        <v>0.23550000000000001</v>
      </c>
      <c r="N5" s="20">
        <v>3.1350000000000024E-2</v>
      </c>
      <c r="O5" s="20">
        <v>2.8500000000000004E-2</v>
      </c>
      <c r="P5" s="20">
        <v>2.3419999999999996E-2</v>
      </c>
      <c r="Q5" s="20">
        <v>9.0240000000000015E-2</v>
      </c>
      <c r="R5" s="20">
        <v>9.516000000000005E-2</v>
      </c>
      <c r="S5" s="20">
        <v>0.29300000000000004</v>
      </c>
      <c r="T5" s="20">
        <v>0.47020000000000001</v>
      </c>
      <c r="U5" s="20">
        <v>0.39993000000000006</v>
      </c>
      <c r="V5" s="24"/>
    </row>
    <row r="6" spans="1:22" x14ac:dyDescent="0.25">
      <c r="A6" s="20" t="s">
        <v>5</v>
      </c>
      <c r="B6" s="20">
        <v>50.300000000000004</v>
      </c>
      <c r="C6" s="20">
        <v>0.8</v>
      </c>
      <c r="D6" s="20">
        <v>12.780000000000001</v>
      </c>
      <c r="E6" s="20">
        <v>8.620000000000001</v>
      </c>
      <c r="F6" s="20">
        <v>12.870000000000001</v>
      </c>
      <c r="G6" s="20">
        <v>5.120000000000001</v>
      </c>
      <c r="H6" s="20">
        <v>2.29</v>
      </c>
      <c r="I6" s="20">
        <v>2.71</v>
      </c>
      <c r="J6" s="20">
        <v>2.6900000000000004</v>
      </c>
      <c r="K6" s="20">
        <v>0.28100000000000003</v>
      </c>
      <c r="L6" s="20">
        <v>2.4300000000000002E-2</v>
      </c>
      <c r="M6" s="20">
        <v>0.2034</v>
      </c>
      <c r="N6" s="20">
        <v>9.154000000000001E-2</v>
      </c>
      <c r="O6" s="20">
        <v>4.9600000000000005E-2</v>
      </c>
      <c r="P6" s="20">
        <v>2.086E-2</v>
      </c>
      <c r="Q6" s="20">
        <v>0.15823999999999999</v>
      </c>
      <c r="R6" s="20">
        <v>0.21916000000000002</v>
      </c>
      <c r="S6" s="20">
        <v>0.21300000000000002</v>
      </c>
      <c r="T6" s="20">
        <v>0.24060000000000004</v>
      </c>
      <c r="U6" s="20">
        <v>0.31829999999999997</v>
      </c>
      <c r="V6" s="24"/>
    </row>
    <row r="7" spans="1:22" x14ac:dyDescent="0.25">
      <c r="A7" s="20" t="s">
        <v>6</v>
      </c>
      <c r="B7" s="20">
        <v>51.5</v>
      </c>
      <c r="C7" s="20">
        <v>1.1400000000000001</v>
      </c>
      <c r="D7" s="20">
        <v>14.720000000000002</v>
      </c>
      <c r="E7" s="20">
        <v>7.7799999999999985</v>
      </c>
      <c r="F7" s="20">
        <v>9.1899999999999959</v>
      </c>
      <c r="G7" s="20">
        <v>6.6999999999999993</v>
      </c>
      <c r="H7" s="20">
        <v>2.59</v>
      </c>
      <c r="I7" s="20">
        <v>2.8099999999999996</v>
      </c>
      <c r="J7" s="20">
        <v>1.649999999999999</v>
      </c>
      <c r="K7" s="20">
        <v>0.40699999999999997</v>
      </c>
      <c r="L7" s="20">
        <v>2.4500000000000004E-2</v>
      </c>
      <c r="M7" s="20">
        <v>0.20280000000000004</v>
      </c>
      <c r="N7" s="20">
        <v>3.2339999999999959E-2</v>
      </c>
      <c r="O7" s="20">
        <v>5.16E-2</v>
      </c>
      <c r="P7" s="20">
        <v>2.162E-2</v>
      </c>
      <c r="Q7" s="20">
        <v>0.25823999999999997</v>
      </c>
      <c r="R7" s="20">
        <v>0.17915999999999993</v>
      </c>
      <c r="S7" s="20">
        <v>0.17299999999999999</v>
      </c>
      <c r="T7" s="20">
        <v>0.26020000000000004</v>
      </c>
      <c r="U7" s="20">
        <v>0.30954000000000004</v>
      </c>
      <c r="V7" s="24"/>
    </row>
    <row r="8" spans="1:22" x14ac:dyDescent="0.25">
      <c r="A8" s="20" t="s">
        <v>7</v>
      </c>
      <c r="B8" s="20">
        <v>56.300000000000004</v>
      </c>
      <c r="C8" s="20">
        <v>0.87</v>
      </c>
      <c r="D8" s="20">
        <v>13.489999999999998</v>
      </c>
      <c r="E8" s="20">
        <v>6.7600000000000007</v>
      </c>
      <c r="F8" s="20">
        <v>8.2100000000000009</v>
      </c>
      <c r="G8" s="20">
        <v>5.0100000000000007</v>
      </c>
      <c r="H8" s="20">
        <v>2.3199999999999998</v>
      </c>
      <c r="I8" s="20">
        <v>3.0799999999999996</v>
      </c>
      <c r="J8" s="20">
        <v>2.0300000000000002</v>
      </c>
      <c r="K8" s="20">
        <v>0.28400000000000003</v>
      </c>
      <c r="L8" s="20">
        <v>1.2799999999999999E-2</v>
      </c>
      <c r="M8" s="20">
        <v>0.12689999999999999</v>
      </c>
      <c r="N8" s="20">
        <v>6.1020000000000019E-2</v>
      </c>
      <c r="O8" s="20">
        <v>2.7800000000000005E-2</v>
      </c>
      <c r="P8" s="20">
        <v>1.2439999999999998E-2</v>
      </c>
      <c r="Q8" s="20">
        <v>0.10407999999999999</v>
      </c>
      <c r="R8" s="20">
        <v>0.14372000000000001</v>
      </c>
      <c r="S8" s="20">
        <v>0.371</v>
      </c>
      <c r="T8" s="20">
        <v>0.51039999999999996</v>
      </c>
      <c r="U8" s="20">
        <v>0.27584000000000003</v>
      </c>
      <c r="V8" s="24"/>
    </row>
    <row r="9" spans="1:22" x14ac:dyDescent="0.25">
      <c r="A9" s="20" t="s">
        <v>8</v>
      </c>
      <c r="B9" s="20">
        <v>41.300000000000004</v>
      </c>
      <c r="C9" s="20">
        <v>0.33</v>
      </c>
      <c r="D9" s="20">
        <v>6.4700000000000006</v>
      </c>
      <c r="E9" s="20">
        <v>13.48</v>
      </c>
      <c r="F9" s="20">
        <v>25.61</v>
      </c>
      <c r="G9" s="20">
        <v>3.0900000000000003</v>
      </c>
      <c r="H9" s="20">
        <v>1</v>
      </c>
      <c r="I9" s="20">
        <v>1.4000000000000001</v>
      </c>
      <c r="J9" s="20">
        <v>5.8100000000000005</v>
      </c>
      <c r="K9" s="20">
        <v>0.14600000000000002</v>
      </c>
      <c r="L9" s="20">
        <v>9.8000000000000014E-3</v>
      </c>
      <c r="M9" s="20">
        <v>6.3299999999999995E-2</v>
      </c>
      <c r="N9" s="20">
        <v>0.24059999999999998</v>
      </c>
      <c r="O9" s="20">
        <v>6.8000000000000005E-2</v>
      </c>
      <c r="P9" s="20">
        <v>6.5600000000000007E-3</v>
      </c>
      <c r="Q9" s="20">
        <v>0.14008000000000001</v>
      </c>
      <c r="R9" s="20">
        <v>0.43171999999999999</v>
      </c>
      <c r="S9" s="20">
        <v>0.251</v>
      </c>
      <c r="T9" s="20">
        <v>3.1600000000000003E-2</v>
      </c>
      <c r="U9" s="20">
        <v>0.12134000000000003</v>
      </c>
      <c r="V9" s="24"/>
    </row>
    <row r="10" spans="1:22" x14ac:dyDescent="0.25">
      <c r="A10" s="20" t="s">
        <v>9</v>
      </c>
      <c r="B10" s="20">
        <v>43.8</v>
      </c>
      <c r="C10" s="20">
        <v>0.42000000000000004</v>
      </c>
      <c r="D10" s="20">
        <v>7.6400000000000006</v>
      </c>
      <c r="E10" s="20">
        <v>12.36</v>
      </c>
      <c r="F10" s="20">
        <v>22.71</v>
      </c>
      <c r="G10" s="20">
        <v>3.41</v>
      </c>
      <c r="H10" s="20">
        <v>1.2200000000000002</v>
      </c>
      <c r="I10" s="20">
        <v>1.68</v>
      </c>
      <c r="J10" s="20">
        <v>5.18</v>
      </c>
      <c r="K10" s="20">
        <v>0.16899999999999998</v>
      </c>
      <c r="L10" s="20">
        <v>1.03E-2</v>
      </c>
      <c r="M10" s="20">
        <v>7.3899999999999993E-2</v>
      </c>
      <c r="N10" s="20">
        <v>0.21067</v>
      </c>
      <c r="O10" s="20">
        <v>6.13E-2</v>
      </c>
      <c r="P10" s="20">
        <v>7.5400000000000007E-3</v>
      </c>
      <c r="Q10" s="20">
        <v>0.13407999999999998</v>
      </c>
      <c r="R10" s="20">
        <v>0.38371999999999995</v>
      </c>
      <c r="S10" s="20">
        <v>0.27100000000000002</v>
      </c>
      <c r="T10" s="20">
        <v>0.11140000000000003</v>
      </c>
      <c r="U10" s="20">
        <v>0.14709</v>
      </c>
      <c r="V10" s="24"/>
    </row>
    <row r="11" spans="1:22" x14ac:dyDescent="0.25">
      <c r="A11" s="20" t="s">
        <v>10</v>
      </c>
      <c r="B11" s="20">
        <v>60.15</v>
      </c>
      <c r="C11" s="20">
        <v>0.93499999999999994</v>
      </c>
      <c r="D11" s="20">
        <v>14.595000000000001</v>
      </c>
      <c r="E11" s="20">
        <v>5.2799999999999994</v>
      </c>
      <c r="F11" s="20">
        <v>4.6049999999999986</v>
      </c>
      <c r="G11" s="20">
        <v>5.1050000000000004</v>
      </c>
      <c r="H11" s="20">
        <v>2.5099999999999998</v>
      </c>
      <c r="I11" s="20">
        <v>3.44</v>
      </c>
      <c r="J11" s="20">
        <v>1.3649999999999998</v>
      </c>
      <c r="K11" s="20">
        <v>0.29199999999999998</v>
      </c>
      <c r="L11" s="20">
        <v>1.0399999999999996E-2</v>
      </c>
      <c r="M11" s="20">
        <v>0.11844999999999996</v>
      </c>
      <c r="N11" s="20">
        <v>3.0859999999999992E-2</v>
      </c>
      <c r="O11" s="20">
        <v>1.5399999999999997E-2</v>
      </c>
      <c r="P11" s="20">
        <v>1.1219999999999996E-2</v>
      </c>
      <c r="Q11" s="20">
        <v>7.2039999999999993E-2</v>
      </c>
      <c r="R11" s="20">
        <v>8.1859999999999988E-2</v>
      </c>
      <c r="S11" s="20">
        <v>0.4355</v>
      </c>
      <c r="T11" s="20">
        <v>0.65520000000000012</v>
      </c>
      <c r="U11" s="20">
        <v>0.29206999999999994</v>
      </c>
      <c r="V11" s="24"/>
    </row>
    <row r="12" spans="1:22" x14ac:dyDescent="0.25">
      <c r="A12" s="20" t="s">
        <v>40</v>
      </c>
      <c r="B12" s="20">
        <v>55</v>
      </c>
      <c r="C12" s="20">
        <v>1.1200000000000001</v>
      </c>
      <c r="D12" s="20">
        <v>14.26</v>
      </c>
      <c r="E12" s="20">
        <v>7.0400000000000009</v>
      </c>
      <c r="F12" s="20">
        <v>7.4299999999999988</v>
      </c>
      <c r="G12" s="20">
        <v>6.2700000000000005</v>
      </c>
      <c r="H12" s="20">
        <v>2.4</v>
      </c>
      <c r="I12" s="20">
        <v>2.9</v>
      </c>
      <c r="J12" s="20">
        <v>1.6199999999999999</v>
      </c>
      <c r="K12" s="20">
        <v>0.38700000000000001</v>
      </c>
      <c r="L12" s="20">
        <v>1.2500000000000001E-2</v>
      </c>
      <c r="M12" s="20">
        <v>0.1157</v>
      </c>
      <c r="N12" s="20">
        <v>3.1749999999999994E-2</v>
      </c>
      <c r="O12" s="20">
        <v>3.6500000000000005E-2</v>
      </c>
      <c r="P12" s="20">
        <v>1.2219999999999998E-2</v>
      </c>
      <c r="Q12" s="20">
        <v>0.21007999999999999</v>
      </c>
      <c r="R12" s="20">
        <v>0.15171999999999997</v>
      </c>
      <c r="S12" s="20">
        <v>0.311</v>
      </c>
      <c r="T12" s="20">
        <v>0.45020000000000004</v>
      </c>
      <c r="U12" s="20">
        <v>0.24133000000000002</v>
      </c>
      <c r="V12" s="24"/>
    </row>
    <row r="13" spans="1:22" x14ac:dyDescent="0.25">
      <c r="A13" s="20" t="s">
        <v>41</v>
      </c>
      <c r="B13" s="20">
        <v>44.400000000000006</v>
      </c>
      <c r="C13" s="20">
        <v>0.59000000000000008</v>
      </c>
      <c r="D13" s="20">
        <v>8.610000000000003</v>
      </c>
      <c r="E13" s="20">
        <v>11.939999999999998</v>
      </c>
      <c r="F13" s="20">
        <v>20.869999999999997</v>
      </c>
      <c r="G13" s="20">
        <v>4.2</v>
      </c>
      <c r="H13" s="20">
        <v>1.37</v>
      </c>
      <c r="I13" s="20">
        <v>1.7300000000000002</v>
      </c>
      <c r="J13" s="20">
        <v>4.6599999999999993</v>
      </c>
      <c r="K13" s="20">
        <v>0.23199999999999998</v>
      </c>
      <c r="L13" s="20">
        <v>1.0400000000000006E-2</v>
      </c>
      <c r="M13" s="20">
        <v>7.3600000000000054E-2</v>
      </c>
      <c r="N13" s="20">
        <v>0.18106999999999995</v>
      </c>
      <c r="O13" s="20">
        <v>6.2300000000000001E-2</v>
      </c>
      <c r="P13" s="20">
        <v>7.9200000000000052E-3</v>
      </c>
      <c r="Q13" s="20">
        <v>0.18407999999999999</v>
      </c>
      <c r="R13" s="20">
        <v>0.36371999999999993</v>
      </c>
      <c r="S13" s="20">
        <v>0.251</v>
      </c>
      <c r="T13" s="20">
        <v>0.12120000000000003</v>
      </c>
      <c r="U13" s="20">
        <v>0.14271000000000006</v>
      </c>
      <c r="V13" s="24"/>
    </row>
    <row r="14" spans="1:22" x14ac:dyDescent="0.25">
      <c r="A14" s="20" t="s">
        <v>42</v>
      </c>
      <c r="B14" s="20">
        <v>58.599999999999994</v>
      </c>
      <c r="C14" s="20">
        <v>1.0999999999999999</v>
      </c>
      <c r="D14" s="20">
        <v>15.959999999999999</v>
      </c>
      <c r="E14" s="20">
        <v>5.2399999999999993</v>
      </c>
      <c r="F14" s="20">
        <v>3.82</v>
      </c>
      <c r="G14" s="20">
        <v>6.1000000000000005</v>
      </c>
      <c r="H14" s="20">
        <v>2.82</v>
      </c>
      <c r="I14" s="20">
        <v>3.48</v>
      </c>
      <c r="J14" s="20">
        <v>0.84</v>
      </c>
      <c r="K14" s="20">
        <v>0.35999999999999993</v>
      </c>
      <c r="L14" s="20">
        <v>1.9599999999999999E-2</v>
      </c>
      <c r="M14" s="20">
        <v>0.18619999999999998</v>
      </c>
      <c r="N14" s="20">
        <v>1.6199999999999999E-3</v>
      </c>
      <c r="O14" s="20">
        <v>2.5799999999999997E-2</v>
      </c>
      <c r="P14" s="20">
        <v>1.8799999999999997E-2</v>
      </c>
      <c r="Q14" s="20">
        <v>0.14415999999999998</v>
      </c>
      <c r="R14" s="20">
        <v>7.5439999999999993E-2</v>
      </c>
      <c r="S14" s="20">
        <v>0.32200000000000001</v>
      </c>
      <c r="T14" s="20">
        <v>0.54</v>
      </c>
      <c r="U14" s="20">
        <v>0.34638000000000002</v>
      </c>
      <c r="V14" s="24"/>
    </row>
    <row r="15" spans="1:22" x14ac:dyDescent="0.25">
      <c r="A15" s="20" t="s">
        <v>43</v>
      </c>
      <c r="B15" s="20">
        <v>50.5</v>
      </c>
      <c r="C15" s="20">
        <v>0.65999999999999992</v>
      </c>
      <c r="D15" s="20">
        <v>11.479999999999999</v>
      </c>
      <c r="E15" s="20">
        <v>9.02</v>
      </c>
      <c r="F15" s="20">
        <v>14.36</v>
      </c>
      <c r="G15" s="20">
        <v>4.3499999999999996</v>
      </c>
      <c r="H15" s="20">
        <v>2.0099999999999998</v>
      </c>
      <c r="I15" s="20">
        <v>2.59</v>
      </c>
      <c r="J15" s="20">
        <v>3.2500000000000004</v>
      </c>
      <c r="K15" s="20">
        <v>0.22799999999999995</v>
      </c>
      <c r="L15" s="20">
        <v>1.7999999999999999E-2</v>
      </c>
      <c r="M15" s="20">
        <v>0.15469999999999995</v>
      </c>
      <c r="N15" s="20">
        <v>0.12100999999999999</v>
      </c>
      <c r="O15" s="20">
        <v>4.4900000000000002E-2</v>
      </c>
      <c r="P15" s="20">
        <v>1.5479999999999997E-2</v>
      </c>
      <c r="Q15" s="20">
        <v>0.11216</v>
      </c>
      <c r="R15" s="20">
        <v>0.23944000000000001</v>
      </c>
      <c r="S15" s="20">
        <v>0.28200000000000003</v>
      </c>
      <c r="T15" s="20">
        <v>0.2908</v>
      </c>
      <c r="U15" s="20">
        <v>0.27350999999999998</v>
      </c>
      <c r="V15" s="24"/>
    </row>
    <row r="16" spans="1:22" x14ac:dyDescent="0.25">
      <c r="A16" s="20" t="s">
        <v>44</v>
      </c>
      <c r="B16" s="20">
        <v>45.699999999999996</v>
      </c>
      <c r="C16" s="20">
        <v>0.34</v>
      </c>
      <c r="D16" s="20">
        <v>7.839999999999999</v>
      </c>
      <c r="E16" s="20">
        <v>11.66</v>
      </c>
      <c r="F16" s="20">
        <v>21.65</v>
      </c>
      <c r="G16" s="20">
        <v>2.94</v>
      </c>
      <c r="H16" s="20">
        <v>1.29</v>
      </c>
      <c r="I16" s="20">
        <v>1.91</v>
      </c>
      <c r="J16" s="20">
        <v>5.0699999999999994</v>
      </c>
      <c r="K16" s="20">
        <v>0.129</v>
      </c>
      <c r="L16" s="20">
        <v>1.0699999999999999E-2</v>
      </c>
      <c r="M16" s="20">
        <v>8.4799999999999986E-2</v>
      </c>
      <c r="N16" s="20">
        <v>0.21034</v>
      </c>
      <c r="O16" s="20">
        <v>5.3600000000000002E-2</v>
      </c>
      <c r="P16" s="20">
        <v>8.1399999999999979E-3</v>
      </c>
      <c r="Q16" s="20">
        <v>7.8079999999999997E-2</v>
      </c>
      <c r="R16" s="20">
        <v>0.35571999999999998</v>
      </c>
      <c r="S16" s="20">
        <v>0.311</v>
      </c>
      <c r="T16" s="20">
        <v>0.18140000000000003</v>
      </c>
      <c r="U16" s="20">
        <v>0.17721999999999999</v>
      </c>
      <c r="V16" s="24"/>
    </row>
    <row r="17" spans="1:22" x14ac:dyDescent="0.25">
      <c r="A17" s="20" t="s">
        <v>45</v>
      </c>
      <c r="B17" s="20">
        <v>46.1</v>
      </c>
      <c r="C17" s="20">
        <v>1.6900000000000002</v>
      </c>
      <c r="D17" s="20">
        <v>14.23</v>
      </c>
      <c r="E17" s="20">
        <v>10.120000000000001</v>
      </c>
      <c r="F17" s="20">
        <v>10.889999999999999</v>
      </c>
      <c r="G17" s="20">
        <v>9.41</v>
      </c>
      <c r="H17" s="20">
        <v>2.2000000000000002</v>
      </c>
      <c r="I17" s="20">
        <v>1.8</v>
      </c>
      <c r="J17" s="20">
        <v>1.6500000000000001</v>
      </c>
      <c r="K17" s="20">
        <v>0.65</v>
      </c>
      <c r="L17" s="20">
        <v>1.0600000000000002E-2</v>
      </c>
      <c r="M17" s="20">
        <v>6.0899999999999996E-2</v>
      </c>
      <c r="N17" s="20">
        <v>3.8000000000000004E-3</v>
      </c>
      <c r="O17" s="20">
        <v>7.6000000000000012E-2</v>
      </c>
      <c r="P17" s="20">
        <v>9.6000000000000009E-3</v>
      </c>
      <c r="Q17" s="20">
        <v>0.54008</v>
      </c>
      <c r="R17" s="20">
        <v>0.27172000000000002</v>
      </c>
      <c r="S17" s="20">
        <v>9.1000000000000011E-2</v>
      </c>
      <c r="T17" s="20">
        <v>0.11000000000000001</v>
      </c>
      <c r="U17" s="20">
        <v>8.6300000000000016E-2</v>
      </c>
      <c r="V17" s="24"/>
    </row>
    <row r="18" spans="1:22" x14ac:dyDescent="0.25">
      <c r="A18" s="20" t="s">
        <v>46</v>
      </c>
      <c r="B18" s="20">
        <v>39</v>
      </c>
      <c r="C18" s="20">
        <v>0.1</v>
      </c>
      <c r="D18" s="20">
        <v>4</v>
      </c>
      <c r="E18" s="20">
        <v>15</v>
      </c>
      <c r="F18" s="20">
        <v>30</v>
      </c>
      <c r="G18" s="20">
        <v>2</v>
      </c>
      <c r="H18" s="20">
        <v>0.5</v>
      </c>
      <c r="I18" s="20">
        <v>1</v>
      </c>
      <c r="J18" s="20">
        <v>7</v>
      </c>
      <c r="K18" s="20">
        <v>7.0000000000000007E-2</v>
      </c>
      <c r="L18" s="20">
        <v>3.0000000000000001E-3</v>
      </c>
      <c r="M18" s="20">
        <v>4.0000000000000001E-3</v>
      </c>
      <c r="N18" s="20">
        <v>0.3</v>
      </c>
      <c r="O18" s="20">
        <v>7.0000000000000007E-2</v>
      </c>
      <c r="P18" s="20">
        <v>2.0000000000000001E-4</v>
      </c>
      <c r="Q18" s="20">
        <v>0.1</v>
      </c>
      <c r="R18" s="20">
        <v>0.5</v>
      </c>
      <c r="S18" s="20">
        <v>0.3</v>
      </c>
      <c r="T18" s="20">
        <v>2E-3</v>
      </c>
      <c r="U18" s="20">
        <v>5.0799999999999998E-2</v>
      </c>
      <c r="V18" s="24"/>
    </row>
    <row r="19" spans="1:22" x14ac:dyDescent="0.25">
      <c r="A19" s="20" t="s">
        <v>47</v>
      </c>
      <c r="B19" s="20">
        <v>64</v>
      </c>
      <c r="C19" s="20">
        <v>1</v>
      </c>
      <c r="D19" s="20">
        <v>15.7</v>
      </c>
      <c r="E19" s="20">
        <v>3.8</v>
      </c>
      <c r="F19" s="20">
        <v>1</v>
      </c>
      <c r="G19" s="20">
        <v>5.2</v>
      </c>
      <c r="H19" s="20">
        <v>2.7</v>
      </c>
      <c r="I19" s="20">
        <v>3.8</v>
      </c>
      <c r="J19" s="20">
        <v>0.7</v>
      </c>
      <c r="K19" s="20">
        <v>0.3</v>
      </c>
      <c r="L19" s="20">
        <v>8.0000000000000002E-3</v>
      </c>
      <c r="M19" s="20">
        <v>0.11</v>
      </c>
      <c r="N19" s="20">
        <v>6.9999999999999999E-4</v>
      </c>
      <c r="O19" s="20">
        <v>3.0000000000000001E-3</v>
      </c>
      <c r="P19" s="20">
        <v>0.01</v>
      </c>
      <c r="Q19" s="20">
        <v>0.04</v>
      </c>
      <c r="R19" s="20">
        <v>0.02</v>
      </c>
      <c r="S19" s="20">
        <v>0.5</v>
      </c>
      <c r="T19" s="20">
        <v>0.8</v>
      </c>
      <c r="U19" s="20">
        <v>0.30830000000000002</v>
      </c>
      <c r="V19" s="24"/>
    </row>
    <row r="20" spans="1:22" x14ac:dyDescent="0.25">
      <c r="A20" s="20" t="s">
        <v>48</v>
      </c>
      <c r="B20" s="20">
        <v>45</v>
      </c>
      <c r="C20" s="20">
        <v>1.8</v>
      </c>
      <c r="D20" s="20">
        <v>13.7</v>
      </c>
      <c r="E20" s="20">
        <v>10.8</v>
      </c>
      <c r="F20" s="20">
        <v>11.6</v>
      </c>
      <c r="G20" s="20">
        <v>9.9</v>
      </c>
      <c r="H20" s="20">
        <v>2</v>
      </c>
      <c r="I20" s="20">
        <v>1.5</v>
      </c>
      <c r="J20" s="20">
        <v>1.8</v>
      </c>
      <c r="K20" s="20">
        <v>0.7</v>
      </c>
      <c r="L20" s="20">
        <v>4.0000000000000001E-3</v>
      </c>
      <c r="M20" s="20">
        <v>1E-3</v>
      </c>
      <c r="N20" s="20">
        <v>4.0000000000000001E-3</v>
      </c>
      <c r="O20" s="20">
        <v>0.08</v>
      </c>
      <c r="P20" s="20">
        <v>4.0000000000000001E-3</v>
      </c>
      <c r="Q20" s="20">
        <v>0.6</v>
      </c>
      <c r="R20" s="20">
        <v>0.3</v>
      </c>
      <c r="S20" s="20">
        <v>0.1</v>
      </c>
      <c r="T20" s="20">
        <v>0.1</v>
      </c>
      <c r="U20" s="20">
        <v>7.0000000000000001E-3</v>
      </c>
      <c r="V20" s="24"/>
    </row>
    <row r="21" spans="1:22" x14ac:dyDescent="0.25">
      <c r="A21" s="20" t="s">
        <v>49</v>
      </c>
      <c r="B21" s="20">
        <v>56</v>
      </c>
      <c r="C21" s="20">
        <v>0.7</v>
      </c>
      <c r="D21" s="20">
        <v>19</v>
      </c>
      <c r="E21" s="20">
        <v>4</v>
      </c>
      <c r="F21" s="20">
        <v>4.5</v>
      </c>
      <c r="G21" s="20">
        <v>5</v>
      </c>
      <c r="H21" s="20">
        <v>4</v>
      </c>
      <c r="I21" s="20">
        <v>4.5</v>
      </c>
      <c r="J21" s="20">
        <v>0.3</v>
      </c>
      <c r="K21" s="20">
        <v>0.2</v>
      </c>
      <c r="L21" s="20">
        <v>7.0000000000000007E-2</v>
      </c>
      <c r="M21" s="20">
        <v>0.6</v>
      </c>
      <c r="N21" s="20">
        <v>2E-3</v>
      </c>
      <c r="O21" s="20">
        <v>0.04</v>
      </c>
      <c r="P21" s="20">
        <v>0.06</v>
      </c>
      <c r="Q21" s="20">
        <v>8.0000000000000004E-4</v>
      </c>
      <c r="R21" s="20">
        <v>1.72E-2</v>
      </c>
      <c r="S21" s="20">
        <v>0.01</v>
      </c>
      <c r="T21" s="20">
        <v>0.2</v>
      </c>
      <c r="U21" s="20">
        <v>0.8</v>
      </c>
      <c r="V21" s="24"/>
    </row>
    <row r="22" spans="1:22" x14ac:dyDescent="0.25">
      <c r="A22" s="20" t="s">
        <v>51</v>
      </c>
      <c r="B22" s="19">
        <v>52.9</v>
      </c>
      <c r="C22" s="19">
        <v>0.89600000000000002</v>
      </c>
      <c r="D22" s="19">
        <v>12.588000000000001</v>
      </c>
      <c r="E22" s="19">
        <v>8.1320000000000014</v>
      </c>
      <c r="F22" s="19">
        <v>11.010000000000002</v>
      </c>
      <c r="G22" s="19">
        <v>5.2880000000000003</v>
      </c>
      <c r="H22" s="19">
        <v>2.1179999999999999</v>
      </c>
      <c r="I22" s="19">
        <v>2.6820000000000004</v>
      </c>
      <c r="J22" s="19">
        <v>2.5180000000000002</v>
      </c>
      <c r="K22" s="19">
        <v>0.31020000000000003</v>
      </c>
      <c r="L22" s="19">
        <v>1.21E-2</v>
      </c>
      <c r="M22" s="19">
        <v>0.10964</v>
      </c>
      <c r="N22" s="19">
        <v>7.9308000000000003E-2</v>
      </c>
      <c r="O22" s="19">
        <v>3.952E-2</v>
      </c>
      <c r="P22" s="19">
        <v>1.1252000000000002E-2</v>
      </c>
      <c r="Q22" s="19">
        <v>0.16367999999999999</v>
      </c>
      <c r="R22" s="19">
        <v>0.20052</v>
      </c>
      <c r="S22" s="19">
        <v>0.31900000000000001</v>
      </c>
      <c r="T22" s="19">
        <v>0.39252000000000009</v>
      </c>
      <c r="U22" s="19">
        <v>0.23026000000000005</v>
      </c>
      <c r="V22" s="24"/>
    </row>
    <row r="23" spans="1:22" x14ac:dyDescent="0.25">
      <c r="A23" s="4" t="s">
        <v>52</v>
      </c>
      <c r="B23" s="2">
        <v>57</v>
      </c>
      <c r="C23" s="2">
        <v>0.748</v>
      </c>
      <c r="D23" s="2">
        <v>12.423999999999999</v>
      </c>
      <c r="E23" s="2">
        <v>6.9359999999999999</v>
      </c>
      <c r="F23" s="2">
        <v>9.120000000000001</v>
      </c>
      <c r="G23" s="2">
        <v>4.3040000000000003</v>
      </c>
      <c r="H23" s="2">
        <v>2.0840000000000001</v>
      </c>
      <c r="I23" s="2">
        <v>3.016</v>
      </c>
      <c r="J23" s="2">
        <v>2.4640000000000004</v>
      </c>
      <c r="K23" s="2">
        <v>0.2356</v>
      </c>
      <c r="L23" s="2">
        <v>6.6E-3</v>
      </c>
      <c r="M23" s="2">
        <v>8.0319999999999989E-2</v>
      </c>
      <c r="N23" s="2">
        <v>8.450400000000001E-2</v>
      </c>
      <c r="O23" s="2">
        <v>2.1760000000000002E-2</v>
      </c>
      <c r="P23" s="2">
        <v>7.2559999999999994E-3</v>
      </c>
      <c r="Q23" s="2">
        <v>5.6800000000000003E-2</v>
      </c>
      <c r="R23" s="2">
        <v>0.15440000000000001</v>
      </c>
      <c r="S23" s="2">
        <v>0.44400000000000001</v>
      </c>
      <c r="T23" s="2">
        <v>0.57655999999999996</v>
      </c>
      <c r="U23" s="2">
        <v>0.23620000000000002</v>
      </c>
    </row>
    <row r="24" spans="1:22" x14ac:dyDescent="0.25">
      <c r="A24" s="4" t="s">
        <v>53</v>
      </c>
      <c r="B24" s="2">
        <v>54.39</v>
      </c>
      <c r="C24" s="2">
        <v>0.68799999999999994</v>
      </c>
      <c r="D24" s="2">
        <v>17.608000000000001</v>
      </c>
      <c r="E24" s="2">
        <v>5.081999999999999</v>
      </c>
      <c r="F24" s="2">
        <v>6.7179999999999982</v>
      </c>
      <c r="G24" s="2">
        <v>4.9090000000000007</v>
      </c>
      <c r="H24" s="2">
        <v>3.6470000000000002</v>
      </c>
      <c r="I24" s="2">
        <v>4.1230000000000002</v>
      </c>
      <c r="J24" s="2">
        <v>0.88499999999999979</v>
      </c>
      <c r="K24" s="2">
        <v>0.2056</v>
      </c>
      <c r="L24" s="2">
        <v>6.2040000000000005E-2</v>
      </c>
      <c r="M24" s="2">
        <v>0.52944999999999998</v>
      </c>
      <c r="N24" s="2">
        <v>2.5886999999999986E-2</v>
      </c>
      <c r="O24" s="2">
        <v>4.3230000000000005E-2</v>
      </c>
      <c r="P24" s="2">
        <v>5.3036E-2</v>
      </c>
      <c r="Q24" s="2">
        <v>2.7103999999999996E-2</v>
      </c>
      <c r="R24" s="2">
        <v>6.4335999999999977E-2</v>
      </c>
      <c r="S24" s="2">
        <v>4.0799999999999989E-2</v>
      </c>
      <c r="T24" s="2">
        <v>0.18716000000000002</v>
      </c>
      <c r="U24" s="2">
        <v>0.71135700000000002</v>
      </c>
    </row>
    <row r="25" spans="1:22" x14ac:dyDescent="0.25">
      <c r="A25" s="4" t="s">
        <v>54</v>
      </c>
      <c r="B25" s="2">
        <v>51</v>
      </c>
      <c r="C25" s="2">
        <v>0.9</v>
      </c>
      <c r="D25" s="2">
        <v>13.1</v>
      </c>
      <c r="E25" s="2">
        <v>8.4</v>
      </c>
      <c r="F25" s="2">
        <v>11.775</v>
      </c>
      <c r="G25" s="2">
        <v>5.5250000000000004</v>
      </c>
      <c r="H25" s="2">
        <v>2.2999999999999998</v>
      </c>
      <c r="I25" s="2">
        <v>2.7</v>
      </c>
      <c r="J25" s="2">
        <v>2.4500000000000002</v>
      </c>
      <c r="K25" s="2">
        <v>0.3175</v>
      </c>
      <c r="L25" s="2">
        <v>2.1250000000000002E-2</v>
      </c>
      <c r="M25" s="2">
        <v>0.17874999999999999</v>
      </c>
      <c r="N25" s="2">
        <v>7.6674999999999993E-2</v>
      </c>
      <c r="O25" s="2">
        <v>4.8250000000000001E-2</v>
      </c>
      <c r="P25" s="2">
        <v>1.8550000000000001E-2</v>
      </c>
      <c r="Q25" s="2">
        <v>0.1852</v>
      </c>
      <c r="R25" s="2">
        <v>0.20929999999999999</v>
      </c>
      <c r="S25" s="2">
        <v>0.22749999999999998</v>
      </c>
      <c r="T25" s="2">
        <v>0.27550000000000002</v>
      </c>
      <c r="U25" s="2">
        <v>0.29152499999999998</v>
      </c>
    </row>
    <row r="26" spans="1:22" x14ac:dyDescent="0.25">
      <c r="A26" s="4" t="s">
        <v>55</v>
      </c>
      <c r="B26" s="2">
        <v>47.8</v>
      </c>
      <c r="C26" s="2">
        <v>0.71000000000000008</v>
      </c>
      <c r="D26" s="2">
        <v>11.610000000000001</v>
      </c>
      <c r="E26" s="2">
        <v>9.7399999999999984</v>
      </c>
      <c r="F26" s="2">
        <v>15.769999999999996</v>
      </c>
      <c r="G26" s="2">
        <v>4.8</v>
      </c>
      <c r="H26" s="2">
        <v>2.0700000000000003</v>
      </c>
      <c r="I26" s="2">
        <v>2.4299999999999997</v>
      </c>
      <c r="J26" s="2">
        <v>3.3199999999999994</v>
      </c>
      <c r="K26" s="2">
        <v>0.25800000000000001</v>
      </c>
      <c r="L26" s="2">
        <v>2.3800000000000002E-2</v>
      </c>
      <c r="M26" s="2">
        <v>0.19279999999999997</v>
      </c>
      <c r="N26" s="2">
        <v>0.12146999999999997</v>
      </c>
      <c r="O26" s="2">
        <v>5.6300000000000003E-2</v>
      </c>
      <c r="P26" s="2">
        <v>1.9879999999999998E-2</v>
      </c>
      <c r="Q26" s="2">
        <v>0.16424</v>
      </c>
      <c r="R26" s="2">
        <v>0.26715999999999995</v>
      </c>
      <c r="S26" s="2">
        <v>0.19299999999999998</v>
      </c>
      <c r="T26" s="2">
        <v>0.16080000000000003</v>
      </c>
      <c r="U26" s="2">
        <v>0.29254999999999998</v>
      </c>
    </row>
    <row r="27" spans="1:22" x14ac:dyDescent="0.25">
      <c r="A27" s="4" t="s">
        <v>56</v>
      </c>
      <c r="B27" s="2">
        <v>53.3</v>
      </c>
      <c r="C27" s="2">
        <v>1.06</v>
      </c>
      <c r="D27" s="2">
        <v>12.759999999999998</v>
      </c>
      <c r="E27" s="2">
        <v>8.14</v>
      </c>
      <c r="F27" s="2">
        <v>9.9799999999999986</v>
      </c>
      <c r="G27" s="2">
        <v>5.9700000000000006</v>
      </c>
      <c r="H27" s="2">
        <v>2.0500000000000003</v>
      </c>
      <c r="I27" s="2">
        <v>2.5499999999999998</v>
      </c>
      <c r="J27" s="2">
        <v>2.2899999999999996</v>
      </c>
      <c r="K27" s="2">
        <v>0.374</v>
      </c>
      <c r="L27" s="2">
        <v>5.7999999999999996E-3</v>
      </c>
      <c r="M27" s="2">
        <v>5.6100000000000004E-2</v>
      </c>
      <c r="N27" s="2">
        <v>6.1549999999999987E-2</v>
      </c>
      <c r="O27" s="2">
        <v>3.95E-2</v>
      </c>
      <c r="P27" s="2">
        <v>6.2399999999999999E-3</v>
      </c>
      <c r="Q27" s="2">
        <v>0.21999999999999997</v>
      </c>
      <c r="R27" s="2">
        <v>0.19999999999999996</v>
      </c>
      <c r="S27" s="2">
        <v>0.34</v>
      </c>
      <c r="T27" s="2">
        <v>0.43040000000000006</v>
      </c>
      <c r="U27" s="2">
        <v>0.16641</v>
      </c>
    </row>
    <row r="28" spans="1:22" x14ac:dyDescent="0.25">
      <c r="A28" s="4" t="s">
        <v>57</v>
      </c>
      <c r="B28" s="2">
        <v>54.84</v>
      </c>
      <c r="C28" s="2">
        <v>1.1560000000000001</v>
      </c>
      <c r="D28" s="2">
        <v>16.012</v>
      </c>
      <c r="E28" s="2">
        <v>6.2880000000000011</v>
      </c>
      <c r="F28" s="2">
        <v>5.9429999999999996</v>
      </c>
      <c r="G28" s="2">
        <v>6.6530000000000005</v>
      </c>
      <c r="H28" s="2">
        <v>2.8760000000000003</v>
      </c>
      <c r="I28" s="2">
        <v>3.2439999999999998</v>
      </c>
      <c r="J28" s="2">
        <v>0.99400000000000011</v>
      </c>
      <c r="K28" s="2">
        <v>0.39669999999999994</v>
      </c>
      <c r="L28" s="2">
        <v>2.7089999999999999E-2</v>
      </c>
      <c r="M28" s="2">
        <v>0.23467000000000002</v>
      </c>
      <c r="N28" s="2">
        <v>5.211000000000003E-3</v>
      </c>
      <c r="O28" s="2">
        <v>4.1290000000000007E-2</v>
      </c>
      <c r="P28" s="2">
        <v>2.4422000000000003E-2</v>
      </c>
      <c r="Q28" s="2">
        <v>0.21246399999999999</v>
      </c>
      <c r="R28" s="2">
        <v>0.116276</v>
      </c>
      <c r="S28" s="2">
        <v>0.20430000000000001</v>
      </c>
      <c r="T28" s="2">
        <v>0.36302000000000006</v>
      </c>
      <c r="U28" s="2">
        <v>0.36855700000000002</v>
      </c>
    </row>
    <row r="29" spans="1:22" x14ac:dyDescent="0.25">
      <c r="A29" s="4" t="s">
        <v>58</v>
      </c>
      <c r="B29" s="2">
        <v>60.050000000000004</v>
      </c>
      <c r="C29" s="2">
        <v>1.0049999999999999</v>
      </c>
      <c r="D29" s="2">
        <v>15.245000000000001</v>
      </c>
      <c r="E29" s="2">
        <v>5.080000000000001</v>
      </c>
      <c r="F29" s="2">
        <v>3.8600000000000012</v>
      </c>
      <c r="G29" s="2">
        <v>5.49</v>
      </c>
      <c r="H29" s="2">
        <v>2.6500000000000004</v>
      </c>
      <c r="I29" s="2">
        <v>3.5</v>
      </c>
      <c r="J29" s="2">
        <v>1.0850000000000004</v>
      </c>
      <c r="K29" s="2">
        <v>0.31850000000000001</v>
      </c>
      <c r="L29" s="2">
        <v>1.3550000000000003E-2</v>
      </c>
      <c r="M29" s="2">
        <v>0.14280000000000001</v>
      </c>
      <c r="N29" s="2">
        <v>1.6125000000000014E-2</v>
      </c>
      <c r="O29" s="2">
        <v>1.7750000000000005E-2</v>
      </c>
      <c r="P29" s="2">
        <v>1.3909999999999999E-2</v>
      </c>
      <c r="Q29" s="2">
        <v>9.5079999999999998E-2</v>
      </c>
      <c r="R29" s="2">
        <v>7.172000000000002E-2</v>
      </c>
      <c r="S29" s="2">
        <v>0.40100000000000002</v>
      </c>
      <c r="T29" s="2">
        <v>0.6301000000000001</v>
      </c>
      <c r="U29" s="2">
        <v>0.31446499999999999</v>
      </c>
    </row>
    <row r="30" spans="1:22" x14ac:dyDescent="0.25">
      <c r="A30" s="4" t="s">
        <v>59</v>
      </c>
      <c r="B30" s="2">
        <v>44.55</v>
      </c>
      <c r="C30" s="2">
        <v>0.52</v>
      </c>
      <c r="D30" s="2">
        <v>9.0400000000000009</v>
      </c>
      <c r="E30" s="2">
        <v>11.61</v>
      </c>
      <c r="F30" s="2">
        <v>20.69</v>
      </c>
      <c r="G30" s="2">
        <v>3.9450000000000003</v>
      </c>
      <c r="H30" s="2">
        <v>1.5350000000000001</v>
      </c>
      <c r="I30" s="2">
        <v>1.915</v>
      </c>
      <c r="J30" s="2">
        <v>4.5650000000000004</v>
      </c>
      <c r="K30" s="2">
        <v>0.20200000000000001</v>
      </c>
      <c r="L30" s="2">
        <v>1.6800000000000002E-2</v>
      </c>
      <c r="M30" s="2">
        <v>0.12805</v>
      </c>
      <c r="N30" s="2">
        <v>0.181035</v>
      </c>
      <c r="O30" s="2">
        <v>6.2150000000000004E-2</v>
      </c>
      <c r="P30" s="2">
        <v>1.3220000000000001E-2</v>
      </c>
      <c r="Q30" s="2">
        <v>0.15215999999999999</v>
      </c>
      <c r="R30" s="2">
        <v>0.34943999999999997</v>
      </c>
      <c r="S30" s="2">
        <v>0.222</v>
      </c>
      <c r="T30" s="2">
        <v>9.6200000000000022E-2</v>
      </c>
      <c r="U30" s="2">
        <v>0.20694500000000005</v>
      </c>
    </row>
    <row r="31" spans="1:22" x14ac:dyDescent="0.25">
      <c r="A31" s="4" t="s">
        <v>60</v>
      </c>
      <c r="B31" s="2">
        <v>45.5</v>
      </c>
      <c r="C31" s="2">
        <v>1.5200000000000002</v>
      </c>
      <c r="D31" s="2">
        <v>13.260000000000002</v>
      </c>
      <c r="E31" s="2">
        <v>10.540000000000001</v>
      </c>
      <c r="F31" s="2">
        <v>12.729999999999997</v>
      </c>
      <c r="G31" s="2">
        <v>8.620000000000001</v>
      </c>
      <c r="H31" s="2">
        <v>2.0499999999999998</v>
      </c>
      <c r="I31" s="2">
        <v>1.75</v>
      </c>
      <c r="J31" s="2">
        <v>2.17</v>
      </c>
      <c r="K31" s="2">
        <v>0.58699999999999997</v>
      </c>
      <c r="L31" s="2">
        <v>1.0500000000000001E-2</v>
      </c>
      <c r="M31" s="2">
        <v>6.1199999999999997E-2</v>
      </c>
      <c r="N31" s="2">
        <v>3.3399999999999992E-2</v>
      </c>
      <c r="O31" s="2">
        <v>7.5000000000000011E-2</v>
      </c>
      <c r="P31" s="2">
        <v>9.219999999999999E-3</v>
      </c>
      <c r="Q31" s="2">
        <v>0.49008000000000002</v>
      </c>
      <c r="R31" s="2">
        <v>0.29171999999999998</v>
      </c>
      <c r="S31" s="2">
        <v>0.11100000000000002</v>
      </c>
      <c r="T31" s="2">
        <v>0.10020000000000003</v>
      </c>
      <c r="U31" s="2">
        <v>9.0680000000000011E-2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19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24" sqref="H24"/>
    </sheetView>
  </sheetViews>
  <sheetFormatPr baseColWidth="10" defaultRowHeight="14.25" x14ac:dyDescent="0.2"/>
  <cols>
    <col min="1" max="1" width="11.85546875" style="2" customWidth="1"/>
    <col min="2" max="16384" width="11.42578125" style="2"/>
  </cols>
  <sheetData>
    <row r="1" spans="1:26" ht="20.25" x14ac:dyDescent="0.3">
      <c r="A1" s="1" t="s">
        <v>65</v>
      </c>
    </row>
    <row r="2" spans="1:26" x14ac:dyDescent="0.2">
      <c r="A2" s="3"/>
      <c r="B2" s="3"/>
      <c r="C2" s="3"/>
      <c r="D2" s="3"/>
      <c r="E2" s="3" t="s">
        <v>22</v>
      </c>
      <c r="F2" s="3"/>
    </row>
    <row r="3" spans="1:26" x14ac:dyDescent="0.2">
      <c r="A3" s="16"/>
      <c r="B3" s="16"/>
      <c r="C3" s="16"/>
      <c r="D3" s="16"/>
      <c r="E3" s="15" t="s">
        <v>11</v>
      </c>
      <c r="F3" s="15" t="s">
        <v>12</v>
      </c>
      <c r="G3" s="15" t="s">
        <v>13</v>
      </c>
      <c r="H3" s="15" t="s">
        <v>14</v>
      </c>
      <c r="I3" s="15" t="s">
        <v>15</v>
      </c>
      <c r="J3" s="15" t="s">
        <v>23</v>
      </c>
      <c r="K3" s="15" t="s">
        <v>24</v>
      </c>
      <c r="L3" s="15" t="s">
        <v>25</v>
      </c>
      <c r="M3" s="15" t="s">
        <v>26</v>
      </c>
      <c r="N3" s="15" t="s">
        <v>27</v>
      </c>
      <c r="O3" s="15" t="s">
        <v>30</v>
      </c>
      <c r="P3" s="15" t="s">
        <v>31</v>
      </c>
      <c r="Q3" s="15" t="s">
        <v>32</v>
      </c>
      <c r="R3" s="15" t="s">
        <v>33</v>
      </c>
      <c r="S3" s="15" t="s">
        <v>34</v>
      </c>
      <c r="T3" s="15" t="s">
        <v>35</v>
      </c>
      <c r="U3" s="15" t="s">
        <v>36</v>
      </c>
      <c r="V3" s="15" t="s">
        <v>37</v>
      </c>
      <c r="W3" s="15" t="s">
        <v>38</v>
      </c>
      <c r="X3" s="15" t="s">
        <v>39</v>
      </c>
      <c r="Y3" s="4" t="s">
        <v>21</v>
      </c>
    </row>
    <row r="4" spans="1:26" x14ac:dyDescent="0.2">
      <c r="A4" s="3" t="s">
        <v>16</v>
      </c>
      <c r="B4" s="3"/>
      <c r="C4" s="3"/>
      <c r="D4" s="3"/>
      <c r="E4" s="11">
        <v>64</v>
      </c>
      <c r="F4" s="11">
        <v>1</v>
      </c>
      <c r="G4" s="11">
        <v>15.7</v>
      </c>
      <c r="H4" s="11">
        <v>3.8</v>
      </c>
      <c r="I4" s="11">
        <v>1</v>
      </c>
      <c r="J4" s="11">
        <v>5.2</v>
      </c>
      <c r="K4" s="11">
        <v>2.7</v>
      </c>
      <c r="L4" s="11">
        <v>3.8</v>
      </c>
      <c r="M4" s="11">
        <v>0.7</v>
      </c>
      <c r="N4" s="11">
        <v>0.3</v>
      </c>
      <c r="O4" s="11">
        <v>8.0000000000000002E-3</v>
      </c>
      <c r="P4" s="11">
        <v>0.11</v>
      </c>
      <c r="Q4" s="11">
        <v>6.9999999999999999E-4</v>
      </c>
      <c r="R4" s="11">
        <v>3.0000000000000001E-3</v>
      </c>
      <c r="S4" s="11">
        <v>0.01</v>
      </c>
      <c r="T4" s="11">
        <v>0.04</v>
      </c>
      <c r="U4" s="11">
        <v>0.02</v>
      </c>
      <c r="V4" s="11">
        <v>0.5</v>
      </c>
      <c r="W4" s="11">
        <v>0.8</v>
      </c>
      <c r="X4" s="11">
        <f>0.3083</f>
        <v>0.30830000000000002</v>
      </c>
      <c r="Y4" s="2">
        <f>SUM(E4:X4)</f>
        <v>100</v>
      </c>
      <c r="Z4" s="2">
        <f>100-Y4</f>
        <v>0</v>
      </c>
    </row>
    <row r="5" spans="1:26" x14ac:dyDescent="0.2">
      <c r="A5" s="3" t="s">
        <v>17</v>
      </c>
      <c r="B5" s="3"/>
      <c r="C5" s="3"/>
      <c r="D5" s="3"/>
      <c r="E5" s="11">
        <v>45</v>
      </c>
      <c r="F5" s="11">
        <v>1.8</v>
      </c>
      <c r="G5" s="11">
        <v>13.7</v>
      </c>
      <c r="H5" s="11">
        <v>10.8</v>
      </c>
      <c r="I5" s="11">
        <v>11.6</v>
      </c>
      <c r="J5" s="11">
        <v>9.9</v>
      </c>
      <c r="K5" s="11">
        <v>2</v>
      </c>
      <c r="L5" s="11">
        <v>1.5</v>
      </c>
      <c r="M5" s="11">
        <v>1.8</v>
      </c>
      <c r="N5" s="11">
        <v>0.7</v>
      </c>
      <c r="O5" s="11">
        <v>4.0000000000000001E-3</v>
      </c>
      <c r="P5" s="11">
        <v>1E-3</v>
      </c>
      <c r="Q5" s="11">
        <v>4.0000000000000001E-3</v>
      </c>
      <c r="R5" s="11">
        <v>0.08</v>
      </c>
      <c r="S5" s="11">
        <v>4.0000000000000001E-3</v>
      </c>
      <c r="T5" s="11">
        <v>0.6</v>
      </c>
      <c r="U5" s="11">
        <v>0.3</v>
      </c>
      <c r="V5" s="11">
        <v>0.1</v>
      </c>
      <c r="W5" s="11">
        <v>0.1</v>
      </c>
      <c r="X5" s="11">
        <v>7.0000000000000001E-3</v>
      </c>
      <c r="Y5" s="2">
        <f t="shared" ref="Y5:Y6" si="0">SUM(E5:X5)</f>
        <v>100</v>
      </c>
      <c r="Z5" s="2">
        <f t="shared" ref="Z5:Z6" si="1">100-Y5</f>
        <v>0</v>
      </c>
    </row>
    <row r="6" spans="1:26" x14ac:dyDescent="0.2">
      <c r="A6" s="3" t="s">
        <v>29</v>
      </c>
      <c r="B6" s="3"/>
      <c r="C6" s="3"/>
      <c r="D6" s="3"/>
      <c r="E6" s="11">
        <v>56</v>
      </c>
      <c r="F6" s="11">
        <v>0.7</v>
      </c>
      <c r="G6" s="11">
        <v>19</v>
      </c>
      <c r="H6" s="11">
        <v>4</v>
      </c>
      <c r="I6" s="11">
        <v>4.5</v>
      </c>
      <c r="J6" s="11">
        <v>5</v>
      </c>
      <c r="K6" s="11">
        <v>4</v>
      </c>
      <c r="L6" s="11">
        <v>4.5</v>
      </c>
      <c r="M6" s="11">
        <v>0.3</v>
      </c>
      <c r="N6" s="11">
        <v>0.2</v>
      </c>
      <c r="O6" s="11">
        <v>7.0000000000000007E-2</v>
      </c>
      <c r="P6" s="11">
        <v>0.6</v>
      </c>
      <c r="Q6" s="11">
        <v>2E-3</v>
      </c>
      <c r="R6" s="11">
        <v>0.04</v>
      </c>
      <c r="S6" s="11">
        <v>0.06</v>
      </c>
      <c r="T6" s="11">
        <v>8.0000000000000004E-4</v>
      </c>
      <c r="U6" s="11">
        <v>1.72E-2</v>
      </c>
      <c r="V6" s="11">
        <v>0.01</v>
      </c>
      <c r="W6" s="11">
        <v>0.2</v>
      </c>
      <c r="X6" s="11">
        <v>0.8</v>
      </c>
      <c r="Y6" s="2">
        <f t="shared" si="0"/>
        <v>100</v>
      </c>
      <c r="Z6" s="2">
        <f t="shared" si="1"/>
        <v>0</v>
      </c>
    </row>
    <row r="8" spans="1:26" x14ac:dyDescent="0.2">
      <c r="A8" s="8"/>
      <c r="B8" s="9" t="s">
        <v>19</v>
      </c>
      <c r="C8" s="9"/>
      <c r="D8" s="9"/>
      <c r="E8" s="10" t="s">
        <v>20</v>
      </c>
      <c r="F8" s="10"/>
      <c r="Y8" s="4" t="s">
        <v>21</v>
      </c>
    </row>
    <row r="9" spans="1:26" x14ac:dyDescent="0.2">
      <c r="A9" s="12" t="s">
        <v>0</v>
      </c>
      <c r="B9" s="13" t="s">
        <v>18</v>
      </c>
      <c r="C9" s="13" t="s">
        <v>17</v>
      </c>
      <c r="D9" s="13" t="s">
        <v>29</v>
      </c>
      <c r="E9" s="14" t="s">
        <v>11</v>
      </c>
      <c r="F9" s="14" t="s">
        <v>12</v>
      </c>
      <c r="G9" s="14" t="s">
        <v>13</v>
      </c>
      <c r="H9" s="14" t="s">
        <v>14</v>
      </c>
      <c r="I9" s="14" t="s">
        <v>15</v>
      </c>
      <c r="J9" s="14" t="s">
        <v>23</v>
      </c>
      <c r="K9" s="14" t="s">
        <v>24</v>
      </c>
      <c r="L9" s="14" t="s">
        <v>25</v>
      </c>
      <c r="M9" s="14" t="s">
        <v>26</v>
      </c>
      <c r="N9" s="14" t="s">
        <v>27</v>
      </c>
      <c r="O9" s="14" t="s">
        <v>30</v>
      </c>
      <c r="P9" s="14" t="s">
        <v>31</v>
      </c>
      <c r="Q9" s="14" t="s">
        <v>32</v>
      </c>
      <c r="R9" s="14" t="s">
        <v>33</v>
      </c>
      <c r="S9" s="14" t="s">
        <v>34</v>
      </c>
      <c r="T9" s="14" t="s">
        <v>35</v>
      </c>
      <c r="U9" s="14" t="s">
        <v>36</v>
      </c>
      <c r="V9" s="14" t="s">
        <v>37</v>
      </c>
      <c r="W9" s="14" t="s">
        <v>38</v>
      </c>
      <c r="X9" s="14" t="s">
        <v>39</v>
      </c>
      <c r="Y9" s="4"/>
    </row>
    <row r="10" spans="1:26" ht="15" x14ac:dyDescent="0.25">
      <c r="A10" s="18" t="s">
        <v>1</v>
      </c>
      <c r="B10" s="7">
        <v>0.1</v>
      </c>
      <c r="C10" s="7">
        <v>0.5</v>
      </c>
      <c r="D10" s="7">
        <f>1-(B10+C10)</f>
        <v>0.4</v>
      </c>
      <c r="E10" s="17">
        <f>$B10*E$4+$C10*E$5+$D10*E$6</f>
        <v>51.3</v>
      </c>
      <c r="F10" s="17">
        <f>$B10*F$4+$C10*F$5+$D10*F$6</f>
        <v>1.28</v>
      </c>
      <c r="G10" s="17">
        <f t="shared" ref="G10:X19" si="2">$B10*G$4+$C10*G$5+$D10*G$6</f>
        <v>16.02</v>
      </c>
      <c r="H10" s="17">
        <f t="shared" si="2"/>
        <v>7.3800000000000008</v>
      </c>
      <c r="I10" s="17">
        <f t="shared" si="2"/>
        <v>7.6999999999999993</v>
      </c>
      <c r="J10" s="17">
        <f t="shared" si="2"/>
        <v>7.4700000000000006</v>
      </c>
      <c r="K10" s="17">
        <f t="shared" si="2"/>
        <v>2.87</v>
      </c>
      <c r="L10" s="17">
        <f t="shared" si="2"/>
        <v>2.9299999999999997</v>
      </c>
      <c r="M10" s="17">
        <f t="shared" si="2"/>
        <v>1.0899999999999999</v>
      </c>
      <c r="N10" s="17">
        <f t="shared" si="2"/>
        <v>0.46</v>
      </c>
      <c r="O10" s="17">
        <f t="shared" si="2"/>
        <v>3.0800000000000004E-2</v>
      </c>
      <c r="P10" s="17">
        <f t="shared" si="2"/>
        <v>0.2515</v>
      </c>
      <c r="Q10" s="17">
        <f t="shared" si="2"/>
        <v>2.8700000000000002E-3</v>
      </c>
      <c r="R10" s="17">
        <f t="shared" si="2"/>
        <v>5.6300000000000003E-2</v>
      </c>
      <c r="S10" s="17">
        <f t="shared" si="2"/>
        <v>2.7E-2</v>
      </c>
      <c r="T10" s="17">
        <f t="shared" si="2"/>
        <v>0.30431999999999998</v>
      </c>
      <c r="U10" s="17">
        <f t="shared" si="2"/>
        <v>0.15887999999999999</v>
      </c>
      <c r="V10" s="17">
        <f t="shared" si="2"/>
        <v>0.10400000000000001</v>
      </c>
      <c r="W10" s="17">
        <f t="shared" si="2"/>
        <v>0.21000000000000002</v>
      </c>
      <c r="X10" s="17">
        <f t="shared" si="2"/>
        <v>0.35433000000000009</v>
      </c>
      <c r="Y10" s="4">
        <f>SUM(E10:X10)</f>
        <v>99.999999999999972</v>
      </c>
    </row>
    <row r="11" spans="1:26" ht="15" x14ac:dyDescent="0.25">
      <c r="A11" s="18" t="s">
        <v>2</v>
      </c>
      <c r="B11" s="7">
        <v>0.3</v>
      </c>
      <c r="C11" s="7">
        <v>0.1</v>
      </c>
      <c r="D11" s="7">
        <f t="shared" ref="D11:D18" si="3">1-(B11+C11)</f>
        <v>0.6</v>
      </c>
      <c r="E11" s="17">
        <f t="shared" ref="E11:T19" si="4">$B11*E$4+$C11*E$5+$D11*E$6</f>
        <v>57.3</v>
      </c>
      <c r="F11" s="17">
        <f t="shared" si="4"/>
        <v>0.89999999999999991</v>
      </c>
      <c r="G11" s="17">
        <f t="shared" si="4"/>
        <v>17.48</v>
      </c>
      <c r="H11" s="17">
        <f t="shared" si="4"/>
        <v>4.6199999999999992</v>
      </c>
      <c r="I11" s="17">
        <f t="shared" si="4"/>
        <v>4.16</v>
      </c>
      <c r="J11" s="17">
        <f t="shared" si="4"/>
        <v>5.5500000000000007</v>
      </c>
      <c r="K11" s="17">
        <f t="shared" si="4"/>
        <v>3.41</v>
      </c>
      <c r="L11" s="17">
        <f t="shared" si="4"/>
        <v>3.9899999999999998</v>
      </c>
      <c r="M11" s="17">
        <f t="shared" si="4"/>
        <v>0.57000000000000006</v>
      </c>
      <c r="N11" s="17">
        <f t="shared" si="4"/>
        <v>0.27999999999999997</v>
      </c>
      <c r="O11" s="17">
        <f t="shared" si="4"/>
        <v>4.48E-2</v>
      </c>
      <c r="P11" s="17">
        <f t="shared" si="4"/>
        <v>0.3931</v>
      </c>
      <c r="Q11" s="17">
        <f t="shared" si="4"/>
        <v>1.81E-3</v>
      </c>
      <c r="R11" s="17">
        <f t="shared" si="4"/>
        <v>3.2899999999999999E-2</v>
      </c>
      <c r="S11" s="17">
        <f t="shared" si="4"/>
        <v>3.9399999999999998E-2</v>
      </c>
      <c r="T11" s="17">
        <f t="shared" si="4"/>
        <v>7.2479999999999989E-2</v>
      </c>
      <c r="U11" s="17">
        <f t="shared" si="2"/>
        <v>4.632E-2</v>
      </c>
      <c r="V11" s="17">
        <f t="shared" si="2"/>
        <v>0.16600000000000001</v>
      </c>
      <c r="W11" s="17">
        <f t="shared" si="2"/>
        <v>0.37</v>
      </c>
      <c r="X11" s="17">
        <f t="shared" si="2"/>
        <v>0.57318999999999998</v>
      </c>
      <c r="Y11" s="4">
        <f t="shared" ref="Y11:Y19" si="5">SUM(E11:X11)</f>
        <v>99.999999999999972</v>
      </c>
    </row>
    <row r="12" spans="1:26" ht="15" x14ac:dyDescent="0.25">
      <c r="A12" s="18" t="s">
        <v>3</v>
      </c>
      <c r="B12" s="7">
        <v>0.6</v>
      </c>
      <c r="C12" s="7">
        <v>0.3</v>
      </c>
      <c r="D12" s="7">
        <f t="shared" si="3"/>
        <v>0.10000000000000009</v>
      </c>
      <c r="E12" s="17">
        <f t="shared" si="4"/>
        <v>57.5</v>
      </c>
      <c r="F12" s="17">
        <f t="shared" si="4"/>
        <v>1.2100000000000002</v>
      </c>
      <c r="G12" s="17">
        <f t="shared" si="2"/>
        <v>15.430000000000001</v>
      </c>
      <c r="H12" s="17">
        <f t="shared" si="2"/>
        <v>5.92</v>
      </c>
      <c r="I12" s="17">
        <f t="shared" si="2"/>
        <v>4.53</v>
      </c>
      <c r="J12" s="17">
        <f t="shared" si="2"/>
        <v>6.59</v>
      </c>
      <c r="K12" s="17">
        <f t="shared" si="2"/>
        <v>2.6200000000000006</v>
      </c>
      <c r="L12" s="17">
        <f t="shared" si="2"/>
        <v>3.1799999999999997</v>
      </c>
      <c r="M12" s="17">
        <f t="shared" si="2"/>
        <v>0.99</v>
      </c>
      <c r="N12" s="17">
        <f t="shared" si="2"/>
        <v>0.41000000000000003</v>
      </c>
      <c r="O12" s="17">
        <f t="shared" si="2"/>
        <v>1.3000000000000006E-2</v>
      </c>
      <c r="P12" s="17">
        <f t="shared" si="2"/>
        <v>0.12630000000000005</v>
      </c>
      <c r="Q12" s="17">
        <f t="shared" si="2"/>
        <v>1.82E-3</v>
      </c>
      <c r="R12" s="17">
        <f t="shared" si="2"/>
        <v>2.9800000000000004E-2</v>
      </c>
      <c r="S12" s="17">
        <f t="shared" si="2"/>
        <v>1.3200000000000005E-2</v>
      </c>
      <c r="T12" s="17">
        <f t="shared" si="2"/>
        <v>0.20407999999999998</v>
      </c>
      <c r="U12" s="17">
        <f t="shared" si="2"/>
        <v>0.10371999999999999</v>
      </c>
      <c r="V12" s="17">
        <f t="shared" si="2"/>
        <v>0.33099999999999996</v>
      </c>
      <c r="W12" s="17">
        <f t="shared" si="2"/>
        <v>0.53</v>
      </c>
      <c r="X12" s="17">
        <f t="shared" si="2"/>
        <v>0.2670800000000001</v>
      </c>
      <c r="Y12" s="4">
        <f t="shared" si="5"/>
        <v>100.00000000000001</v>
      </c>
    </row>
    <row r="13" spans="1:26" ht="15" x14ac:dyDescent="0.25">
      <c r="A13" s="18" t="s">
        <v>4</v>
      </c>
      <c r="B13" s="7">
        <v>0.5</v>
      </c>
      <c r="C13" s="7">
        <v>0.1</v>
      </c>
      <c r="D13" s="7">
        <f t="shared" si="3"/>
        <v>0.4</v>
      </c>
      <c r="E13" s="17">
        <f t="shared" si="4"/>
        <v>58.900000000000006</v>
      </c>
      <c r="F13" s="17">
        <f t="shared" si="4"/>
        <v>0.96</v>
      </c>
      <c r="G13" s="17">
        <f t="shared" si="2"/>
        <v>16.82</v>
      </c>
      <c r="H13" s="17">
        <f t="shared" si="2"/>
        <v>4.58</v>
      </c>
      <c r="I13" s="17">
        <f t="shared" si="2"/>
        <v>3.46</v>
      </c>
      <c r="J13" s="17">
        <f t="shared" si="2"/>
        <v>5.59</v>
      </c>
      <c r="K13" s="17">
        <f t="shared" si="2"/>
        <v>3.1500000000000004</v>
      </c>
      <c r="L13" s="17">
        <f t="shared" si="2"/>
        <v>3.8499999999999996</v>
      </c>
      <c r="M13" s="17">
        <f t="shared" si="2"/>
        <v>0.65</v>
      </c>
      <c r="N13" s="17">
        <f t="shared" si="2"/>
        <v>0.3</v>
      </c>
      <c r="O13" s="17">
        <f t="shared" si="2"/>
        <v>3.2400000000000005E-2</v>
      </c>
      <c r="P13" s="17">
        <f t="shared" si="2"/>
        <v>0.29509999999999997</v>
      </c>
      <c r="Q13" s="17">
        <f t="shared" si="2"/>
        <v>1.5500000000000002E-3</v>
      </c>
      <c r="R13" s="17">
        <f t="shared" si="2"/>
        <v>2.5500000000000002E-2</v>
      </c>
      <c r="S13" s="17">
        <f t="shared" si="2"/>
        <v>2.9400000000000003E-2</v>
      </c>
      <c r="T13" s="17">
        <f t="shared" si="2"/>
        <v>8.0320000000000003E-2</v>
      </c>
      <c r="U13" s="17">
        <f t="shared" si="2"/>
        <v>4.6880000000000005E-2</v>
      </c>
      <c r="V13" s="17">
        <f t="shared" si="2"/>
        <v>0.26400000000000001</v>
      </c>
      <c r="W13" s="17">
        <f t="shared" si="2"/>
        <v>0.49000000000000005</v>
      </c>
      <c r="X13" s="17">
        <f t="shared" si="2"/>
        <v>0.47485000000000011</v>
      </c>
      <c r="Y13" s="4">
        <f t="shared" si="5"/>
        <v>99.999999999999986</v>
      </c>
    </row>
    <row r="14" spans="1:26" ht="15" x14ac:dyDescent="0.25">
      <c r="A14" s="18" t="s">
        <v>5</v>
      </c>
      <c r="B14" s="7">
        <v>0.2</v>
      </c>
      <c r="C14" s="7">
        <v>0.2</v>
      </c>
      <c r="D14" s="7">
        <f>1-(B14+C14)</f>
        <v>0.6</v>
      </c>
      <c r="E14" s="17">
        <f t="shared" si="4"/>
        <v>55.400000000000006</v>
      </c>
      <c r="F14" s="17">
        <f t="shared" si="4"/>
        <v>0.98</v>
      </c>
      <c r="G14" s="17">
        <f t="shared" si="2"/>
        <v>17.28</v>
      </c>
      <c r="H14" s="17">
        <f t="shared" si="2"/>
        <v>5.32</v>
      </c>
      <c r="I14" s="17">
        <f t="shared" si="2"/>
        <v>5.22</v>
      </c>
      <c r="J14" s="17">
        <f t="shared" si="2"/>
        <v>6.0200000000000005</v>
      </c>
      <c r="K14" s="17">
        <f t="shared" si="2"/>
        <v>3.34</v>
      </c>
      <c r="L14" s="17">
        <f t="shared" si="2"/>
        <v>3.76</v>
      </c>
      <c r="M14" s="17">
        <f t="shared" si="2"/>
        <v>0.67999999999999994</v>
      </c>
      <c r="N14" s="17">
        <f t="shared" si="2"/>
        <v>0.31999999999999995</v>
      </c>
      <c r="O14" s="17">
        <f t="shared" si="2"/>
        <v>4.4400000000000002E-2</v>
      </c>
      <c r="P14" s="17">
        <f t="shared" si="2"/>
        <v>0.38219999999999998</v>
      </c>
      <c r="Q14" s="17">
        <f t="shared" si="2"/>
        <v>2.14E-3</v>
      </c>
      <c r="R14" s="17">
        <f t="shared" si="2"/>
        <v>4.0599999999999997E-2</v>
      </c>
      <c r="S14" s="17">
        <f t="shared" si="2"/>
        <v>3.8799999999999994E-2</v>
      </c>
      <c r="T14" s="17">
        <f t="shared" si="2"/>
        <v>0.12848000000000001</v>
      </c>
      <c r="U14" s="17">
        <f t="shared" si="2"/>
        <v>7.4319999999999997E-2</v>
      </c>
      <c r="V14" s="17">
        <f t="shared" si="2"/>
        <v>0.126</v>
      </c>
      <c r="W14" s="17">
        <f t="shared" si="2"/>
        <v>0.30000000000000004</v>
      </c>
      <c r="X14" s="17">
        <f t="shared" si="2"/>
        <v>0.54305999999999999</v>
      </c>
      <c r="Y14" s="4">
        <f t="shared" si="5"/>
        <v>99.999999999999972</v>
      </c>
    </row>
    <row r="15" spans="1:26" ht="15" x14ac:dyDescent="0.25">
      <c r="A15" s="18" t="s">
        <v>6</v>
      </c>
      <c r="B15" s="7">
        <v>0.2</v>
      </c>
      <c r="C15" s="7">
        <v>0.5</v>
      </c>
      <c r="D15" s="7">
        <f t="shared" si="3"/>
        <v>0.30000000000000004</v>
      </c>
      <c r="E15" s="17">
        <f t="shared" si="4"/>
        <v>52.1</v>
      </c>
      <c r="F15" s="17">
        <f t="shared" si="4"/>
        <v>1.31</v>
      </c>
      <c r="G15" s="17">
        <f t="shared" si="2"/>
        <v>15.690000000000001</v>
      </c>
      <c r="H15" s="17">
        <f t="shared" si="2"/>
        <v>7.36</v>
      </c>
      <c r="I15" s="17">
        <f t="shared" si="2"/>
        <v>7.35</v>
      </c>
      <c r="J15" s="17">
        <f t="shared" si="2"/>
        <v>7.49</v>
      </c>
      <c r="K15" s="17">
        <f t="shared" si="2"/>
        <v>2.74</v>
      </c>
      <c r="L15" s="17">
        <f t="shared" si="2"/>
        <v>2.8600000000000003</v>
      </c>
      <c r="M15" s="17">
        <f t="shared" si="2"/>
        <v>1.1300000000000001</v>
      </c>
      <c r="N15" s="17">
        <f t="shared" si="2"/>
        <v>0.47</v>
      </c>
      <c r="O15" s="17">
        <f t="shared" si="2"/>
        <v>2.4600000000000004E-2</v>
      </c>
      <c r="P15" s="17">
        <f t="shared" si="2"/>
        <v>0.20250000000000001</v>
      </c>
      <c r="Q15" s="17">
        <f t="shared" si="2"/>
        <v>2.7400000000000002E-3</v>
      </c>
      <c r="R15" s="17">
        <f t="shared" si="2"/>
        <v>5.2600000000000008E-2</v>
      </c>
      <c r="S15" s="17">
        <f t="shared" si="2"/>
        <v>2.2000000000000002E-2</v>
      </c>
      <c r="T15" s="17">
        <f t="shared" si="2"/>
        <v>0.30824000000000001</v>
      </c>
      <c r="U15" s="17">
        <f t="shared" si="2"/>
        <v>0.15916</v>
      </c>
      <c r="V15" s="17">
        <f t="shared" si="2"/>
        <v>0.15300000000000002</v>
      </c>
      <c r="W15" s="17">
        <f t="shared" si="2"/>
        <v>0.27</v>
      </c>
      <c r="X15" s="17">
        <f t="shared" si="2"/>
        <v>0.30516000000000004</v>
      </c>
      <c r="Y15" s="4">
        <f t="shared" si="5"/>
        <v>100</v>
      </c>
    </row>
    <row r="16" spans="1:26" ht="15" x14ac:dyDescent="0.25">
      <c r="A16" s="18" t="s">
        <v>7</v>
      </c>
      <c r="B16" s="7">
        <v>0.8</v>
      </c>
      <c r="C16" s="7">
        <v>0.1</v>
      </c>
      <c r="D16" s="7">
        <f t="shared" si="3"/>
        <v>9.9999999999999978E-2</v>
      </c>
      <c r="E16" s="17">
        <f t="shared" si="4"/>
        <v>61.300000000000004</v>
      </c>
      <c r="F16" s="17">
        <f t="shared" si="4"/>
        <v>1.05</v>
      </c>
      <c r="G16" s="17">
        <f t="shared" si="2"/>
        <v>15.829999999999998</v>
      </c>
      <c r="H16" s="17">
        <f t="shared" si="2"/>
        <v>4.5199999999999996</v>
      </c>
      <c r="I16" s="17">
        <f t="shared" si="2"/>
        <v>2.4099999999999997</v>
      </c>
      <c r="J16" s="17">
        <f t="shared" si="2"/>
        <v>5.65</v>
      </c>
      <c r="K16" s="17">
        <f t="shared" si="2"/>
        <v>2.7600000000000002</v>
      </c>
      <c r="L16" s="17">
        <f t="shared" si="2"/>
        <v>3.6399999999999997</v>
      </c>
      <c r="M16" s="17">
        <f t="shared" si="2"/>
        <v>0.77</v>
      </c>
      <c r="N16" s="17">
        <f t="shared" si="2"/>
        <v>0.33</v>
      </c>
      <c r="O16" s="17">
        <f t="shared" si="2"/>
        <v>1.38E-2</v>
      </c>
      <c r="P16" s="17">
        <f t="shared" si="2"/>
        <v>0.14810000000000001</v>
      </c>
      <c r="Q16" s="17">
        <f t="shared" si="2"/>
        <v>1.16E-3</v>
      </c>
      <c r="R16" s="17">
        <f t="shared" si="2"/>
        <v>1.44E-2</v>
      </c>
      <c r="S16" s="17">
        <f t="shared" si="2"/>
        <v>1.4399999999999998E-2</v>
      </c>
      <c r="T16" s="17">
        <f t="shared" si="2"/>
        <v>9.2079999999999995E-2</v>
      </c>
      <c r="U16" s="17">
        <f t="shared" si="2"/>
        <v>4.7719999999999999E-2</v>
      </c>
      <c r="V16" s="17">
        <f t="shared" si="2"/>
        <v>0.41100000000000003</v>
      </c>
      <c r="W16" s="17">
        <f t="shared" si="2"/>
        <v>0.67000000000000015</v>
      </c>
      <c r="X16" s="17">
        <f t="shared" si="2"/>
        <v>0.32734000000000002</v>
      </c>
      <c r="Y16" s="4">
        <f t="shared" si="5"/>
        <v>100</v>
      </c>
    </row>
    <row r="17" spans="1:25" ht="15" x14ac:dyDescent="0.25">
      <c r="A17" s="18" t="s">
        <v>8</v>
      </c>
      <c r="B17" s="7">
        <v>0.4</v>
      </c>
      <c r="C17" s="7">
        <v>0.4</v>
      </c>
      <c r="D17" s="7">
        <f t="shared" si="3"/>
        <v>0.19999999999999996</v>
      </c>
      <c r="E17" s="17">
        <f t="shared" si="4"/>
        <v>54.8</v>
      </c>
      <c r="F17" s="17">
        <f t="shared" si="4"/>
        <v>1.26</v>
      </c>
      <c r="G17" s="17">
        <f t="shared" si="2"/>
        <v>15.56</v>
      </c>
      <c r="H17" s="17">
        <f t="shared" si="2"/>
        <v>6.64</v>
      </c>
      <c r="I17" s="17">
        <f t="shared" si="2"/>
        <v>5.9399999999999995</v>
      </c>
      <c r="J17" s="17">
        <f t="shared" si="2"/>
        <v>7.0400000000000009</v>
      </c>
      <c r="K17" s="17">
        <f t="shared" si="2"/>
        <v>2.6799999999999997</v>
      </c>
      <c r="L17" s="17">
        <f t="shared" si="2"/>
        <v>3.02</v>
      </c>
      <c r="M17" s="17">
        <f t="shared" si="2"/>
        <v>1.06</v>
      </c>
      <c r="N17" s="17">
        <f t="shared" si="2"/>
        <v>0.43999999999999995</v>
      </c>
      <c r="O17" s="17">
        <f t="shared" si="2"/>
        <v>1.8799999999999997E-2</v>
      </c>
      <c r="P17" s="17">
        <f t="shared" si="2"/>
        <v>0.16439999999999996</v>
      </c>
      <c r="Q17" s="17">
        <f t="shared" si="2"/>
        <v>2.2799999999999999E-3</v>
      </c>
      <c r="R17" s="17">
        <f t="shared" si="2"/>
        <v>4.1200000000000001E-2</v>
      </c>
      <c r="S17" s="17">
        <f t="shared" si="2"/>
        <v>1.7599999999999998E-2</v>
      </c>
      <c r="T17" s="17">
        <f t="shared" si="2"/>
        <v>0.25616</v>
      </c>
      <c r="U17" s="17">
        <f t="shared" si="2"/>
        <v>0.13144</v>
      </c>
      <c r="V17" s="17">
        <f t="shared" si="2"/>
        <v>0.24200000000000002</v>
      </c>
      <c r="W17" s="17">
        <f t="shared" si="2"/>
        <v>0.40000000000000008</v>
      </c>
      <c r="X17" s="17">
        <f t="shared" si="2"/>
        <v>0.28611999999999999</v>
      </c>
      <c r="Y17" s="4">
        <f t="shared" si="5"/>
        <v>99.999999999999986</v>
      </c>
    </row>
    <row r="18" spans="1:25" ht="15" x14ac:dyDescent="0.25">
      <c r="A18" s="18" t="s">
        <v>9</v>
      </c>
      <c r="B18" s="7">
        <v>0.1</v>
      </c>
      <c r="C18" s="7">
        <v>0.1</v>
      </c>
      <c r="D18" s="7">
        <f t="shared" si="3"/>
        <v>0.8</v>
      </c>
      <c r="E18" s="17">
        <f t="shared" si="4"/>
        <v>55.7</v>
      </c>
      <c r="F18" s="17">
        <f t="shared" si="4"/>
        <v>0.84</v>
      </c>
      <c r="G18" s="17">
        <f t="shared" si="2"/>
        <v>18.14</v>
      </c>
      <c r="H18" s="17">
        <f t="shared" si="2"/>
        <v>4.66</v>
      </c>
      <c r="I18" s="17">
        <f t="shared" si="2"/>
        <v>4.8600000000000003</v>
      </c>
      <c r="J18" s="17">
        <f t="shared" si="2"/>
        <v>5.51</v>
      </c>
      <c r="K18" s="17">
        <f t="shared" si="2"/>
        <v>3.6700000000000004</v>
      </c>
      <c r="L18" s="17">
        <f t="shared" si="2"/>
        <v>4.13</v>
      </c>
      <c r="M18" s="17">
        <f t="shared" si="2"/>
        <v>0.49</v>
      </c>
      <c r="N18" s="17">
        <f t="shared" si="2"/>
        <v>0.26</v>
      </c>
      <c r="O18" s="17">
        <f t="shared" si="2"/>
        <v>5.7200000000000008E-2</v>
      </c>
      <c r="P18" s="17">
        <f t="shared" si="2"/>
        <v>0.49109999999999998</v>
      </c>
      <c r="Q18" s="17">
        <f t="shared" si="2"/>
        <v>2.0700000000000002E-3</v>
      </c>
      <c r="R18" s="17">
        <f t="shared" si="2"/>
        <v>4.0300000000000002E-2</v>
      </c>
      <c r="S18" s="17">
        <f t="shared" si="2"/>
        <v>4.9399999999999999E-2</v>
      </c>
      <c r="T18" s="17">
        <f t="shared" si="2"/>
        <v>6.4640000000000003E-2</v>
      </c>
      <c r="U18" s="17">
        <f t="shared" si="2"/>
        <v>4.5760000000000002E-2</v>
      </c>
      <c r="V18" s="17">
        <f t="shared" si="2"/>
        <v>6.8000000000000005E-2</v>
      </c>
      <c r="W18" s="17">
        <f t="shared" si="2"/>
        <v>0.25000000000000006</v>
      </c>
      <c r="X18" s="17">
        <f t="shared" si="2"/>
        <v>0.67153000000000018</v>
      </c>
      <c r="Y18" s="4">
        <f t="shared" si="5"/>
        <v>100.00000000000001</v>
      </c>
    </row>
    <row r="19" spans="1:25" ht="15" x14ac:dyDescent="0.25">
      <c r="A19" s="18" t="s">
        <v>10</v>
      </c>
      <c r="B19" s="7">
        <v>0</v>
      </c>
      <c r="C19" s="7">
        <v>0</v>
      </c>
      <c r="D19" s="7">
        <f>1-(B19+C19)</f>
        <v>1</v>
      </c>
      <c r="E19" s="17">
        <f t="shared" si="4"/>
        <v>56</v>
      </c>
      <c r="F19" s="17">
        <f t="shared" si="4"/>
        <v>0.7</v>
      </c>
      <c r="G19" s="17">
        <f t="shared" si="2"/>
        <v>19</v>
      </c>
      <c r="H19" s="17">
        <f t="shared" si="2"/>
        <v>4</v>
      </c>
      <c r="I19" s="17">
        <f t="shared" si="2"/>
        <v>4.5</v>
      </c>
      <c r="J19" s="17">
        <f t="shared" si="2"/>
        <v>5</v>
      </c>
      <c r="K19" s="17">
        <f t="shared" si="2"/>
        <v>4</v>
      </c>
      <c r="L19" s="17">
        <f t="shared" si="2"/>
        <v>4.5</v>
      </c>
      <c r="M19" s="17">
        <f t="shared" si="2"/>
        <v>0.3</v>
      </c>
      <c r="N19" s="17">
        <f t="shared" si="2"/>
        <v>0.2</v>
      </c>
      <c r="O19" s="17">
        <f t="shared" si="2"/>
        <v>7.0000000000000007E-2</v>
      </c>
      <c r="P19" s="17">
        <f t="shared" si="2"/>
        <v>0.6</v>
      </c>
      <c r="Q19" s="17">
        <f t="shared" si="2"/>
        <v>2E-3</v>
      </c>
      <c r="R19" s="17">
        <f t="shared" si="2"/>
        <v>0.04</v>
      </c>
      <c r="S19" s="17">
        <f t="shared" si="2"/>
        <v>0.06</v>
      </c>
      <c r="T19" s="17">
        <f t="shared" si="2"/>
        <v>8.0000000000000004E-4</v>
      </c>
      <c r="U19" s="17">
        <f t="shared" si="2"/>
        <v>1.72E-2</v>
      </c>
      <c r="V19" s="17">
        <f t="shared" si="2"/>
        <v>0.01</v>
      </c>
      <c r="W19" s="17">
        <f t="shared" si="2"/>
        <v>0.2</v>
      </c>
      <c r="X19" s="17">
        <f t="shared" si="2"/>
        <v>0.8</v>
      </c>
      <c r="Y19" s="4">
        <f t="shared" si="5"/>
        <v>100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>
      <selection activeCell="G18" sqref="G18:H18"/>
    </sheetView>
  </sheetViews>
  <sheetFormatPr baseColWidth="10" defaultRowHeight="15" x14ac:dyDescent="0.25"/>
  <cols>
    <col min="1" max="16384" width="11.42578125" style="24"/>
  </cols>
  <sheetData>
    <row r="1" spans="1:11" x14ac:dyDescent="0.25">
      <c r="A1" s="20"/>
      <c r="B1" s="20" t="s">
        <v>11</v>
      </c>
      <c r="C1" s="20" t="s">
        <v>12</v>
      </c>
      <c r="D1" s="20" t="s">
        <v>13</v>
      </c>
      <c r="E1" s="20" t="s">
        <v>14</v>
      </c>
      <c r="F1" s="20" t="s">
        <v>15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</row>
    <row r="2" spans="1:11" x14ac:dyDescent="0.25">
      <c r="A2" s="20" t="s">
        <v>1</v>
      </c>
      <c r="B2" s="20">
        <v>46.9</v>
      </c>
      <c r="C2" s="20">
        <v>1.9000000000000001</v>
      </c>
      <c r="D2" s="20">
        <v>14.2</v>
      </c>
      <c r="E2" s="20">
        <v>10.3</v>
      </c>
      <c r="F2" s="20">
        <v>10.9</v>
      </c>
      <c r="G2" s="20">
        <v>9.6</v>
      </c>
      <c r="H2" s="20">
        <v>2.1</v>
      </c>
      <c r="I2" s="20">
        <v>1.75</v>
      </c>
      <c r="J2" s="20">
        <v>1.6900000000000002</v>
      </c>
      <c r="K2" s="20">
        <v>0.66</v>
      </c>
    </row>
    <row r="3" spans="1:11" x14ac:dyDescent="0.25">
      <c r="A3" s="20" t="s">
        <v>2</v>
      </c>
      <c r="B3" s="20">
        <v>48.8</v>
      </c>
      <c r="C3" s="20">
        <v>1.8</v>
      </c>
      <c r="D3" s="20">
        <v>14.400000000000002</v>
      </c>
      <c r="E3" s="20">
        <v>9.6000000000000014</v>
      </c>
      <c r="F3" s="20">
        <v>9.8000000000000007</v>
      </c>
      <c r="G3" s="20">
        <v>9.1999999999999993</v>
      </c>
      <c r="H3" s="20">
        <v>2.2000000000000002</v>
      </c>
      <c r="I3" s="20">
        <v>2</v>
      </c>
      <c r="J3" s="20">
        <v>1.58</v>
      </c>
      <c r="K3" s="20">
        <v>0.61999999999999988</v>
      </c>
    </row>
    <row r="4" spans="1:11" x14ac:dyDescent="0.25">
      <c r="A4" s="20" t="s">
        <v>3</v>
      </c>
      <c r="B4" s="20">
        <v>50.699999999999996</v>
      </c>
      <c r="C4" s="20">
        <v>1.7</v>
      </c>
      <c r="D4" s="20">
        <v>14.599999999999998</v>
      </c>
      <c r="E4" s="20">
        <v>8.8999999999999986</v>
      </c>
      <c r="F4" s="20">
        <v>8.6999999999999993</v>
      </c>
      <c r="G4" s="20">
        <v>8.8000000000000007</v>
      </c>
      <c r="H4" s="20">
        <v>2.2999999999999998</v>
      </c>
      <c r="I4" s="20">
        <v>2.25</v>
      </c>
      <c r="J4" s="20">
        <v>1.47</v>
      </c>
      <c r="K4" s="20">
        <v>0.57999999999999996</v>
      </c>
    </row>
    <row r="5" spans="1:11" x14ac:dyDescent="0.25">
      <c r="A5" s="20" t="s">
        <v>4</v>
      </c>
      <c r="B5" s="20">
        <v>52.6</v>
      </c>
      <c r="C5" s="20">
        <v>1.6</v>
      </c>
      <c r="D5" s="20">
        <v>14.8</v>
      </c>
      <c r="E5" s="20">
        <v>8.1999999999999993</v>
      </c>
      <c r="F5" s="20">
        <v>7.6</v>
      </c>
      <c r="G5" s="20">
        <v>8.4</v>
      </c>
      <c r="H5" s="20">
        <v>2.4000000000000004</v>
      </c>
      <c r="I5" s="20">
        <v>2.5</v>
      </c>
      <c r="J5" s="20">
        <v>1.36</v>
      </c>
      <c r="K5" s="20">
        <v>0.54</v>
      </c>
    </row>
    <row r="6" spans="1:11" x14ac:dyDescent="0.25">
      <c r="A6" s="20" t="s">
        <v>5</v>
      </c>
      <c r="B6" s="20">
        <v>54.5</v>
      </c>
      <c r="C6" s="20">
        <v>1.5</v>
      </c>
      <c r="D6" s="20">
        <v>15</v>
      </c>
      <c r="E6" s="20">
        <v>7.5</v>
      </c>
      <c r="F6" s="20">
        <v>6.5</v>
      </c>
      <c r="G6" s="20">
        <v>8</v>
      </c>
      <c r="H6" s="20">
        <v>2.5</v>
      </c>
      <c r="I6" s="20">
        <v>2.75</v>
      </c>
      <c r="J6" s="20">
        <v>1.25</v>
      </c>
      <c r="K6" s="20">
        <v>0.5</v>
      </c>
    </row>
    <row r="7" spans="1:11" x14ac:dyDescent="0.25">
      <c r="A7" s="20" t="s">
        <v>6</v>
      </c>
      <c r="B7" s="20">
        <v>56.4</v>
      </c>
      <c r="C7" s="20">
        <v>1.4</v>
      </c>
      <c r="D7" s="20">
        <v>15.2</v>
      </c>
      <c r="E7" s="20">
        <v>6.8000000000000007</v>
      </c>
      <c r="F7" s="20">
        <v>5.4</v>
      </c>
      <c r="G7" s="20">
        <v>7.6</v>
      </c>
      <c r="H7" s="20">
        <v>2.5999999999999996</v>
      </c>
      <c r="I7" s="20">
        <v>3</v>
      </c>
      <c r="J7" s="20">
        <v>1.1400000000000001</v>
      </c>
      <c r="K7" s="20">
        <v>0.45999999999999996</v>
      </c>
    </row>
    <row r="8" spans="1:11" x14ac:dyDescent="0.25">
      <c r="A8" s="20" t="s">
        <v>7</v>
      </c>
      <c r="B8" s="20">
        <v>58.3</v>
      </c>
      <c r="C8" s="20">
        <v>1.3</v>
      </c>
      <c r="D8" s="20">
        <v>15.4</v>
      </c>
      <c r="E8" s="20">
        <v>6.1000000000000005</v>
      </c>
      <c r="F8" s="20">
        <v>4.3000000000000007</v>
      </c>
      <c r="G8" s="20">
        <v>7.1999999999999993</v>
      </c>
      <c r="H8" s="20">
        <v>2.6999999999999997</v>
      </c>
      <c r="I8" s="20">
        <v>3.25</v>
      </c>
      <c r="J8" s="20">
        <v>1.03</v>
      </c>
      <c r="K8" s="20">
        <v>0.42000000000000004</v>
      </c>
    </row>
    <row r="9" spans="1:11" x14ac:dyDescent="0.25">
      <c r="A9" s="20" t="s">
        <v>8</v>
      </c>
      <c r="B9" s="20">
        <v>60.2</v>
      </c>
      <c r="C9" s="20">
        <v>1.2</v>
      </c>
      <c r="D9" s="20">
        <v>15.6</v>
      </c>
      <c r="E9" s="20">
        <v>5.3999999999999995</v>
      </c>
      <c r="F9" s="20">
        <v>3.1999999999999993</v>
      </c>
      <c r="G9" s="20">
        <v>6.8000000000000007</v>
      </c>
      <c r="H9" s="20">
        <v>2.8000000000000003</v>
      </c>
      <c r="I9" s="20">
        <v>3.5</v>
      </c>
      <c r="J9" s="20">
        <v>0.91999999999999993</v>
      </c>
      <c r="K9" s="20">
        <v>0.37999999999999995</v>
      </c>
    </row>
    <row r="10" spans="1:11" x14ac:dyDescent="0.25">
      <c r="A10" s="20" t="s">
        <v>9</v>
      </c>
      <c r="B10" s="20">
        <v>62.1</v>
      </c>
      <c r="C10" s="20">
        <v>1.1000000000000001</v>
      </c>
      <c r="D10" s="20">
        <v>15.8</v>
      </c>
      <c r="E10" s="20">
        <v>4.6999999999999993</v>
      </c>
      <c r="F10" s="20">
        <v>2.0999999999999996</v>
      </c>
      <c r="G10" s="20">
        <v>6.4</v>
      </c>
      <c r="H10" s="20">
        <v>2.9000000000000004</v>
      </c>
      <c r="I10" s="20">
        <v>3.75</v>
      </c>
      <c r="J10" s="20">
        <v>0.80999999999999994</v>
      </c>
      <c r="K10" s="20">
        <v>0.33999999999999997</v>
      </c>
    </row>
    <row r="11" spans="1:11" x14ac:dyDescent="0.25">
      <c r="A11" s="20" t="s">
        <v>10</v>
      </c>
      <c r="B11" s="20">
        <v>64</v>
      </c>
      <c r="C11" s="20">
        <v>1</v>
      </c>
      <c r="D11" s="20">
        <v>16</v>
      </c>
      <c r="E11" s="20">
        <v>4</v>
      </c>
      <c r="F11" s="20">
        <v>1</v>
      </c>
      <c r="G11" s="20">
        <v>6</v>
      </c>
      <c r="H11" s="20">
        <v>3</v>
      </c>
      <c r="I11" s="20">
        <v>4</v>
      </c>
      <c r="J11" s="20">
        <v>0.7</v>
      </c>
      <c r="K11" s="20">
        <v>0.3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12" sqref="O12"/>
    </sheetView>
  </sheetViews>
  <sheetFormatPr baseColWidth="10" defaultRowHeight="14.25" x14ac:dyDescent="0.2"/>
  <cols>
    <col min="1" max="1" width="11.85546875" style="2" customWidth="1"/>
    <col min="2" max="16384" width="11.42578125" style="2"/>
  </cols>
  <sheetData>
    <row r="1" spans="1:14" ht="20.25" x14ac:dyDescent="0.3">
      <c r="A1" s="1" t="s">
        <v>66</v>
      </c>
    </row>
    <row r="2" spans="1:14" x14ac:dyDescent="0.2">
      <c r="A2" s="3"/>
      <c r="B2" s="3"/>
      <c r="C2" s="3"/>
      <c r="D2" s="3" t="s">
        <v>22</v>
      </c>
      <c r="E2" s="3"/>
    </row>
    <row r="3" spans="1:14" x14ac:dyDescent="0.2">
      <c r="A3" s="16"/>
      <c r="B3" s="16"/>
      <c r="C3" s="16"/>
      <c r="D3" s="15" t="s">
        <v>11</v>
      </c>
      <c r="E3" s="15" t="s">
        <v>12</v>
      </c>
      <c r="F3" s="15" t="s">
        <v>13</v>
      </c>
      <c r="G3" s="15" t="s">
        <v>14</v>
      </c>
      <c r="H3" s="15" t="s">
        <v>15</v>
      </c>
      <c r="I3" s="15" t="s">
        <v>23</v>
      </c>
      <c r="J3" s="15" t="s">
        <v>24</v>
      </c>
      <c r="K3" s="15" t="s">
        <v>25</v>
      </c>
      <c r="L3" s="15" t="s">
        <v>26</v>
      </c>
      <c r="M3" s="15" t="s">
        <v>27</v>
      </c>
      <c r="N3" s="4" t="s">
        <v>21</v>
      </c>
    </row>
    <row r="4" spans="1:14" x14ac:dyDescent="0.2">
      <c r="A4" s="3" t="s">
        <v>16</v>
      </c>
      <c r="B4" s="3"/>
      <c r="C4" s="3"/>
      <c r="D4" s="11">
        <v>64</v>
      </c>
      <c r="E4" s="11">
        <v>1</v>
      </c>
      <c r="F4" s="11">
        <v>16</v>
      </c>
      <c r="G4" s="11">
        <v>4</v>
      </c>
      <c r="H4" s="11">
        <v>1</v>
      </c>
      <c r="I4" s="11">
        <v>6</v>
      </c>
      <c r="J4" s="11">
        <v>3</v>
      </c>
      <c r="K4" s="11">
        <v>4</v>
      </c>
      <c r="L4" s="11">
        <v>0.7</v>
      </c>
      <c r="M4" s="11">
        <v>0.3</v>
      </c>
      <c r="N4" s="2">
        <f>SUM(D4:M4)</f>
        <v>100</v>
      </c>
    </row>
    <row r="5" spans="1:14" x14ac:dyDescent="0.2">
      <c r="A5" s="3" t="s">
        <v>17</v>
      </c>
      <c r="B5" s="3"/>
      <c r="C5" s="3"/>
      <c r="D5" s="11">
        <v>45</v>
      </c>
      <c r="E5" s="11">
        <v>2</v>
      </c>
      <c r="F5" s="11">
        <v>14</v>
      </c>
      <c r="G5" s="11">
        <v>11</v>
      </c>
      <c r="H5" s="11">
        <v>12</v>
      </c>
      <c r="I5" s="11">
        <v>10</v>
      </c>
      <c r="J5" s="11">
        <v>2</v>
      </c>
      <c r="K5" s="11">
        <v>1.5</v>
      </c>
      <c r="L5" s="11">
        <v>1.8</v>
      </c>
      <c r="M5" s="11">
        <v>0.7</v>
      </c>
      <c r="N5" s="2">
        <f>SUM(D5:M5)</f>
        <v>100</v>
      </c>
    </row>
    <row r="7" spans="1:14" x14ac:dyDescent="0.2">
      <c r="A7" s="8"/>
      <c r="B7" s="9" t="s">
        <v>19</v>
      </c>
      <c r="C7" s="9"/>
      <c r="D7" s="10" t="s">
        <v>20</v>
      </c>
      <c r="E7" s="10"/>
      <c r="N7" s="4" t="s">
        <v>21</v>
      </c>
    </row>
    <row r="8" spans="1:14" x14ac:dyDescent="0.2">
      <c r="A8" s="12" t="s">
        <v>0</v>
      </c>
      <c r="B8" s="13" t="s">
        <v>18</v>
      </c>
      <c r="C8" s="13" t="s">
        <v>17</v>
      </c>
      <c r="D8" s="14" t="s">
        <v>11</v>
      </c>
      <c r="E8" s="14" t="s">
        <v>12</v>
      </c>
      <c r="F8" s="14" t="s">
        <v>13</v>
      </c>
      <c r="G8" s="14" t="s">
        <v>14</v>
      </c>
      <c r="H8" s="14" t="s">
        <v>15</v>
      </c>
      <c r="I8" s="14" t="s">
        <v>23</v>
      </c>
      <c r="J8" s="14" t="s">
        <v>24</v>
      </c>
      <c r="K8" s="14" t="s">
        <v>25</v>
      </c>
      <c r="L8" s="14" t="s">
        <v>26</v>
      </c>
      <c r="M8" s="14" t="s">
        <v>27</v>
      </c>
      <c r="N8" s="4"/>
    </row>
    <row r="9" spans="1:14" ht="15" x14ac:dyDescent="0.25">
      <c r="A9" s="18" t="s">
        <v>1</v>
      </c>
      <c r="B9" s="7">
        <v>0.1</v>
      </c>
      <c r="C9" s="7">
        <f>1-B9</f>
        <v>0.9</v>
      </c>
      <c r="D9" s="17">
        <f>$B9*D$4+$C9*D$5</f>
        <v>46.9</v>
      </c>
      <c r="E9" s="17">
        <f>$B9*E$4+$C9*E$5</f>
        <v>1.9000000000000001</v>
      </c>
      <c r="F9" s="17">
        <f t="shared" ref="F9:M18" si="0">$B9*F$4+$C9*F$5</f>
        <v>14.2</v>
      </c>
      <c r="G9" s="17">
        <f t="shared" si="0"/>
        <v>10.3</v>
      </c>
      <c r="H9" s="17">
        <f t="shared" si="0"/>
        <v>10.9</v>
      </c>
      <c r="I9" s="17">
        <f t="shared" si="0"/>
        <v>9.6</v>
      </c>
      <c r="J9" s="17">
        <f t="shared" si="0"/>
        <v>2.1</v>
      </c>
      <c r="K9" s="17">
        <f t="shared" si="0"/>
        <v>1.75</v>
      </c>
      <c r="L9" s="17">
        <f t="shared" si="0"/>
        <v>1.6900000000000002</v>
      </c>
      <c r="M9" s="17">
        <f t="shared" si="0"/>
        <v>0.66</v>
      </c>
      <c r="N9" s="4">
        <f>SUM(D9:M9)</f>
        <v>99.999999999999986</v>
      </c>
    </row>
    <row r="10" spans="1:14" ht="15" x14ac:dyDescent="0.25">
      <c r="A10" s="18" t="s">
        <v>2</v>
      </c>
      <c r="B10" s="7">
        <v>0.2</v>
      </c>
      <c r="C10" s="7">
        <f t="shared" ref="C10:C18" si="1">1-B10</f>
        <v>0.8</v>
      </c>
      <c r="D10" s="17">
        <f>$B10*D$4+$C10*D$5</f>
        <v>48.8</v>
      </c>
      <c r="E10" s="17">
        <f>$B10*E$4+$C10*E$5</f>
        <v>1.8</v>
      </c>
      <c r="F10" s="17">
        <f t="shared" si="0"/>
        <v>14.400000000000002</v>
      </c>
      <c r="G10" s="17">
        <f t="shared" si="0"/>
        <v>9.6000000000000014</v>
      </c>
      <c r="H10" s="17">
        <f t="shared" si="0"/>
        <v>9.8000000000000007</v>
      </c>
      <c r="I10" s="17">
        <f t="shared" si="0"/>
        <v>9.1999999999999993</v>
      </c>
      <c r="J10" s="17">
        <f t="shared" si="0"/>
        <v>2.2000000000000002</v>
      </c>
      <c r="K10" s="17">
        <f t="shared" si="0"/>
        <v>2</v>
      </c>
      <c r="L10" s="17">
        <f t="shared" si="0"/>
        <v>1.58</v>
      </c>
      <c r="M10" s="17">
        <f t="shared" si="0"/>
        <v>0.61999999999999988</v>
      </c>
      <c r="N10" s="4">
        <f t="shared" ref="N10:N18" si="2">SUM(D10:M10)</f>
        <v>100</v>
      </c>
    </row>
    <row r="11" spans="1:14" ht="15" x14ac:dyDescent="0.25">
      <c r="A11" s="18" t="s">
        <v>3</v>
      </c>
      <c r="B11" s="7">
        <v>0.3</v>
      </c>
      <c r="C11" s="7">
        <f t="shared" si="1"/>
        <v>0.7</v>
      </c>
      <c r="D11" s="17">
        <f t="shared" ref="D11:E18" si="3">$B11*D$4+$C11*D$5</f>
        <v>50.699999999999996</v>
      </c>
      <c r="E11" s="17">
        <f t="shared" si="3"/>
        <v>1.7</v>
      </c>
      <c r="F11" s="17">
        <f t="shared" si="0"/>
        <v>14.599999999999998</v>
      </c>
      <c r="G11" s="17">
        <f t="shared" si="0"/>
        <v>8.8999999999999986</v>
      </c>
      <c r="H11" s="17">
        <f t="shared" si="0"/>
        <v>8.6999999999999993</v>
      </c>
      <c r="I11" s="17">
        <f t="shared" si="0"/>
        <v>8.8000000000000007</v>
      </c>
      <c r="J11" s="17">
        <f t="shared" si="0"/>
        <v>2.2999999999999998</v>
      </c>
      <c r="K11" s="17">
        <f t="shared" si="0"/>
        <v>2.25</v>
      </c>
      <c r="L11" s="17">
        <f t="shared" si="0"/>
        <v>1.47</v>
      </c>
      <c r="M11" s="17">
        <f t="shared" si="0"/>
        <v>0.57999999999999996</v>
      </c>
      <c r="N11" s="4">
        <f t="shared" si="2"/>
        <v>100</v>
      </c>
    </row>
    <row r="12" spans="1:14" ht="15" x14ac:dyDescent="0.25">
      <c r="A12" s="18" t="s">
        <v>4</v>
      </c>
      <c r="B12" s="7">
        <v>0.4</v>
      </c>
      <c r="C12" s="7">
        <f t="shared" si="1"/>
        <v>0.6</v>
      </c>
      <c r="D12" s="17">
        <f t="shared" si="3"/>
        <v>52.6</v>
      </c>
      <c r="E12" s="17">
        <f t="shared" si="3"/>
        <v>1.6</v>
      </c>
      <c r="F12" s="17">
        <f t="shared" si="0"/>
        <v>14.8</v>
      </c>
      <c r="G12" s="17">
        <f t="shared" si="0"/>
        <v>8.1999999999999993</v>
      </c>
      <c r="H12" s="17">
        <f t="shared" si="0"/>
        <v>7.6</v>
      </c>
      <c r="I12" s="17">
        <f t="shared" si="0"/>
        <v>8.4</v>
      </c>
      <c r="J12" s="17">
        <f t="shared" si="0"/>
        <v>2.4000000000000004</v>
      </c>
      <c r="K12" s="17">
        <f t="shared" si="0"/>
        <v>2.5</v>
      </c>
      <c r="L12" s="17">
        <f t="shared" si="0"/>
        <v>1.36</v>
      </c>
      <c r="M12" s="17">
        <f t="shared" si="0"/>
        <v>0.54</v>
      </c>
      <c r="N12" s="4">
        <f t="shared" si="2"/>
        <v>100.00000000000001</v>
      </c>
    </row>
    <row r="13" spans="1:14" ht="15" x14ac:dyDescent="0.25">
      <c r="A13" s="18" t="s">
        <v>5</v>
      </c>
      <c r="B13" s="7">
        <v>0.5</v>
      </c>
      <c r="C13" s="7">
        <f t="shared" si="1"/>
        <v>0.5</v>
      </c>
      <c r="D13" s="17">
        <f t="shared" si="3"/>
        <v>54.5</v>
      </c>
      <c r="E13" s="17">
        <f t="shared" si="3"/>
        <v>1.5</v>
      </c>
      <c r="F13" s="17">
        <f t="shared" si="0"/>
        <v>15</v>
      </c>
      <c r="G13" s="17">
        <f t="shared" si="0"/>
        <v>7.5</v>
      </c>
      <c r="H13" s="17">
        <f t="shared" si="0"/>
        <v>6.5</v>
      </c>
      <c r="I13" s="17">
        <f t="shared" si="0"/>
        <v>8</v>
      </c>
      <c r="J13" s="17">
        <f t="shared" si="0"/>
        <v>2.5</v>
      </c>
      <c r="K13" s="17">
        <f t="shared" si="0"/>
        <v>2.75</v>
      </c>
      <c r="L13" s="17">
        <f t="shared" si="0"/>
        <v>1.25</v>
      </c>
      <c r="M13" s="17">
        <f t="shared" si="0"/>
        <v>0.5</v>
      </c>
      <c r="N13" s="4">
        <f t="shared" si="2"/>
        <v>100</v>
      </c>
    </row>
    <row r="14" spans="1:14" ht="15" x14ac:dyDescent="0.25">
      <c r="A14" s="18" t="s">
        <v>6</v>
      </c>
      <c r="B14" s="7">
        <v>0.6</v>
      </c>
      <c r="C14" s="7">
        <f t="shared" si="1"/>
        <v>0.4</v>
      </c>
      <c r="D14" s="17">
        <f t="shared" si="3"/>
        <v>56.4</v>
      </c>
      <c r="E14" s="17">
        <f t="shared" si="3"/>
        <v>1.4</v>
      </c>
      <c r="F14" s="17">
        <f t="shared" si="0"/>
        <v>15.2</v>
      </c>
      <c r="G14" s="17">
        <f t="shared" si="0"/>
        <v>6.8000000000000007</v>
      </c>
      <c r="H14" s="17">
        <f t="shared" si="0"/>
        <v>5.4</v>
      </c>
      <c r="I14" s="17">
        <f t="shared" si="0"/>
        <v>7.6</v>
      </c>
      <c r="J14" s="17">
        <f t="shared" si="0"/>
        <v>2.5999999999999996</v>
      </c>
      <c r="K14" s="17">
        <f t="shared" si="0"/>
        <v>3</v>
      </c>
      <c r="L14" s="17">
        <f t="shared" si="0"/>
        <v>1.1400000000000001</v>
      </c>
      <c r="M14" s="17">
        <f t="shared" si="0"/>
        <v>0.45999999999999996</v>
      </c>
      <c r="N14" s="4">
        <f t="shared" si="2"/>
        <v>99.999999999999986</v>
      </c>
    </row>
    <row r="15" spans="1:14" ht="15" x14ac:dyDescent="0.25">
      <c r="A15" s="18" t="s">
        <v>7</v>
      </c>
      <c r="B15" s="7">
        <v>0.7</v>
      </c>
      <c r="C15" s="7">
        <f t="shared" si="1"/>
        <v>0.30000000000000004</v>
      </c>
      <c r="D15" s="17">
        <f t="shared" si="3"/>
        <v>58.3</v>
      </c>
      <c r="E15" s="17">
        <f t="shared" si="3"/>
        <v>1.3</v>
      </c>
      <c r="F15" s="17">
        <f t="shared" si="0"/>
        <v>15.4</v>
      </c>
      <c r="G15" s="17">
        <f t="shared" si="0"/>
        <v>6.1000000000000005</v>
      </c>
      <c r="H15" s="17">
        <f t="shared" si="0"/>
        <v>4.3000000000000007</v>
      </c>
      <c r="I15" s="17">
        <f t="shared" si="0"/>
        <v>7.1999999999999993</v>
      </c>
      <c r="J15" s="17">
        <f t="shared" si="0"/>
        <v>2.6999999999999997</v>
      </c>
      <c r="K15" s="17">
        <f t="shared" si="0"/>
        <v>3.25</v>
      </c>
      <c r="L15" s="17">
        <f t="shared" si="0"/>
        <v>1.03</v>
      </c>
      <c r="M15" s="17">
        <f t="shared" si="0"/>
        <v>0.42000000000000004</v>
      </c>
      <c r="N15" s="4">
        <f t="shared" si="2"/>
        <v>100</v>
      </c>
    </row>
    <row r="16" spans="1:14" ht="15" x14ac:dyDescent="0.25">
      <c r="A16" s="18" t="s">
        <v>8</v>
      </c>
      <c r="B16" s="7">
        <v>0.8</v>
      </c>
      <c r="C16" s="7">
        <f t="shared" si="1"/>
        <v>0.19999999999999996</v>
      </c>
      <c r="D16" s="17">
        <f t="shared" si="3"/>
        <v>60.2</v>
      </c>
      <c r="E16" s="17">
        <f t="shared" si="3"/>
        <v>1.2</v>
      </c>
      <c r="F16" s="17">
        <f t="shared" si="0"/>
        <v>15.6</v>
      </c>
      <c r="G16" s="17">
        <f t="shared" si="0"/>
        <v>5.3999999999999995</v>
      </c>
      <c r="H16" s="17">
        <f t="shared" si="0"/>
        <v>3.1999999999999993</v>
      </c>
      <c r="I16" s="17">
        <f t="shared" si="0"/>
        <v>6.8000000000000007</v>
      </c>
      <c r="J16" s="17">
        <f t="shared" si="0"/>
        <v>2.8000000000000003</v>
      </c>
      <c r="K16" s="17">
        <f t="shared" si="0"/>
        <v>3.5</v>
      </c>
      <c r="L16" s="17">
        <f t="shared" si="0"/>
        <v>0.91999999999999993</v>
      </c>
      <c r="M16" s="17">
        <f t="shared" si="0"/>
        <v>0.37999999999999995</v>
      </c>
      <c r="N16" s="4">
        <f t="shared" si="2"/>
        <v>100</v>
      </c>
    </row>
    <row r="17" spans="1:14" ht="15" x14ac:dyDescent="0.25">
      <c r="A17" s="18" t="s">
        <v>9</v>
      </c>
      <c r="B17" s="7">
        <v>0.9</v>
      </c>
      <c r="C17" s="7">
        <f t="shared" si="1"/>
        <v>9.9999999999999978E-2</v>
      </c>
      <c r="D17" s="17">
        <f t="shared" si="3"/>
        <v>62.1</v>
      </c>
      <c r="E17" s="17">
        <f t="shared" si="3"/>
        <v>1.1000000000000001</v>
      </c>
      <c r="F17" s="17">
        <f t="shared" si="0"/>
        <v>15.8</v>
      </c>
      <c r="G17" s="17">
        <f t="shared" si="0"/>
        <v>4.6999999999999993</v>
      </c>
      <c r="H17" s="17">
        <f t="shared" si="0"/>
        <v>2.0999999999999996</v>
      </c>
      <c r="I17" s="17">
        <f t="shared" si="0"/>
        <v>6.4</v>
      </c>
      <c r="J17" s="17">
        <f t="shared" si="0"/>
        <v>2.9000000000000004</v>
      </c>
      <c r="K17" s="17">
        <f t="shared" si="0"/>
        <v>3.75</v>
      </c>
      <c r="L17" s="17">
        <f t="shared" si="0"/>
        <v>0.80999999999999994</v>
      </c>
      <c r="M17" s="17">
        <f t="shared" si="0"/>
        <v>0.33999999999999997</v>
      </c>
      <c r="N17" s="4">
        <f t="shared" si="2"/>
        <v>100.00000000000001</v>
      </c>
    </row>
    <row r="18" spans="1:14" ht="15" x14ac:dyDescent="0.25">
      <c r="A18" s="18" t="s">
        <v>10</v>
      </c>
      <c r="B18" s="7">
        <v>1</v>
      </c>
      <c r="C18" s="7">
        <f t="shared" si="1"/>
        <v>0</v>
      </c>
      <c r="D18" s="17">
        <f t="shared" si="3"/>
        <v>64</v>
      </c>
      <c r="E18" s="17">
        <f t="shared" si="3"/>
        <v>1</v>
      </c>
      <c r="F18" s="17">
        <f t="shared" si="0"/>
        <v>16</v>
      </c>
      <c r="G18" s="17">
        <f t="shared" si="0"/>
        <v>4</v>
      </c>
      <c r="H18" s="17">
        <f t="shared" si="0"/>
        <v>1</v>
      </c>
      <c r="I18" s="17">
        <f t="shared" si="0"/>
        <v>6</v>
      </c>
      <c r="J18" s="17">
        <f t="shared" si="0"/>
        <v>3</v>
      </c>
      <c r="K18" s="17">
        <f t="shared" si="0"/>
        <v>4</v>
      </c>
      <c r="L18" s="17">
        <f t="shared" si="0"/>
        <v>0.7</v>
      </c>
      <c r="M18" s="17">
        <f t="shared" si="0"/>
        <v>0.3</v>
      </c>
      <c r="N18" s="4">
        <f t="shared" si="2"/>
        <v>100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1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21" sqref="L21"/>
    </sheetView>
  </sheetViews>
  <sheetFormatPr baseColWidth="10" defaultRowHeight="14.25" x14ac:dyDescent="0.2"/>
  <cols>
    <col min="1" max="1" width="11.85546875" style="2" customWidth="1"/>
    <col min="2" max="16384" width="11.42578125" style="2"/>
  </cols>
  <sheetData>
    <row r="1" spans="1:6" ht="20.25" x14ac:dyDescent="0.3">
      <c r="A1" s="1" t="s">
        <v>28</v>
      </c>
    </row>
    <row r="2" spans="1:6" x14ac:dyDescent="0.2">
      <c r="A2" s="3"/>
      <c r="B2" s="3"/>
      <c r="C2" s="3"/>
      <c r="D2" s="3" t="s">
        <v>22</v>
      </c>
      <c r="E2" s="3"/>
    </row>
    <row r="3" spans="1:6" x14ac:dyDescent="0.2">
      <c r="A3" s="16"/>
      <c r="B3" s="16"/>
      <c r="C3" s="16"/>
      <c r="D3" s="15" t="s">
        <v>11</v>
      </c>
      <c r="E3" s="15" t="s">
        <v>12</v>
      </c>
    </row>
    <row r="4" spans="1:6" x14ac:dyDescent="0.2">
      <c r="A4" s="3" t="s">
        <v>16</v>
      </c>
      <c r="B4" s="3"/>
      <c r="C4" s="3"/>
      <c r="D4" s="11">
        <v>50</v>
      </c>
      <c r="E4" s="11">
        <v>50</v>
      </c>
    </row>
    <row r="5" spans="1:6" x14ac:dyDescent="0.2">
      <c r="A5" s="3" t="s">
        <v>17</v>
      </c>
      <c r="B5" s="3"/>
      <c r="C5" s="3"/>
      <c r="D5" s="11">
        <v>80</v>
      </c>
      <c r="E5" s="11">
        <v>20</v>
      </c>
    </row>
    <row r="7" spans="1:6" x14ac:dyDescent="0.2">
      <c r="A7" s="8"/>
      <c r="B7" s="9" t="s">
        <v>19</v>
      </c>
      <c r="C7" s="9"/>
      <c r="D7" s="10" t="s">
        <v>20</v>
      </c>
      <c r="E7" s="10"/>
      <c r="F7" s="4" t="s">
        <v>21</v>
      </c>
    </row>
    <row r="8" spans="1:6" x14ac:dyDescent="0.2">
      <c r="A8" s="12" t="s">
        <v>0</v>
      </c>
      <c r="B8" s="13" t="s">
        <v>18</v>
      </c>
      <c r="C8" s="13" t="s">
        <v>17</v>
      </c>
      <c r="D8" s="14" t="s">
        <v>11</v>
      </c>
      <c r="E8" s="14" t="s">
        <v>12</v>
      </c>
      <c r="F8" s="4"/>
    </row>
    <row r="9" spans="1:6" x14ac:dyDescent="0.2">
      <c r="A9" s="5" t="s">
        <v>1</v>
      </c>
      <c r="B9" s="7">
        <v>0.1</v>
      </c>
      <c r="C9" s="7">
        <f>1-B9</f>
        <v>0.9</v>
      </c>
      <c r="D9" s="6">
        <f t="shared" ref="D9:D18" si="0">$B9*$D$4+$C9*$D$5</f>
        <v>77</v>
      </c>
      <c r="E9" s="6">
        <f t="shared" ref="E9:E18" si="1">$B9*$E$4+$C9*$E$5</f>
        <v>23</v>
      </c>
      <c r="F9" s="4">
        <f>SUM(D9:E9)</f>
        <v>100</v>
      </c>
    </row>
    <row r="10" spans="1:6" x14ac:dyDescent="0.2">
      <c r="A10" s="5" t="s">
        <v>2</v>
      </c>
      <c r="B10" s="7">
        <v>0.2</v>
      </c>
      <c r="C10" s="7">
        <f t="shared" ref="C10:C18" si="2">1-B10</f>
        <v>0.8</v>
      </c>
      <c r="D10" s="6">
        <f t="shared" si="0"/>
        <v>74</v>
      </c>
      <c r="E10" s="6">
        <f t="shared" si="1"/>
        <v>26</v>
      </c>
      <c r="F10" s="4">
        <f t="shared" ref="F10:F18" si="3">SUM(D10:E10)</f>
        <v>100</v>
      </c>
    </row>
    <row r="11" spans="1:6" x14ac:dyDescent="0.2">
      <c r="A11" s="5" t="s">
        <v>3</v>
      </c>
      <c r="B11" s="7">
        <v>0.3</v>
      </c>
      <c r="C11" s="7">
        <f t="shared" si="2"/>
        <v>0.7</v>
      </c>
      <c r="D11" s="6">
        <f t="shared" si="0"/>
        <v>71</v>
      </c>
      <c r="E11" s="6">
        <f t="shared" si="1"/>
        <v>29</v>
      </c>
      <c r="F11" s="4">
        <f t="shared" si="3"/>
        <v>100</v>
      </c>
    </row>
    <row r="12" spans="1:6" x14ac:dyDescent="0.2">
      <c r="A12" s="5" t="s">
        <v>4</v>
      </c>
      <c r="B12" s="7">
        <v>0.4</v>
      </c>
      <c r="C12" s="7">
        <f t="shared" si="2"/>
        <v>0.6</v>
      </c>
      <c r="D12" s="6">
        <f t="shared" si="0"/>
        <v>68</v>
      </c>
      <c r="E12" s="6">
        <f t="shared" si="1"/>
        <v>32</v>
      </c>
      <c r="F12" s="4">
        <f t="shared" si="3"/>
        <v>100</v>
      </c>
    </row>
    <row r="13" spans="1:6" x14ac:dyDescent="0.2">
      <c r="A13" s="5" t="s">
        <v>5</v>
      </c>
      <c r="B13" s="7">
        <v>0.5</v>
      </c>
      <c r="C13" s="7">
        <f t="shared" si="2"/>
        <v>0.5</v>
      </c>
      <c r="D13" s="6">
        <f t="shared" si="0"/>
        <v>65</v>
      </c>
      <c r="E13" s="6">
        <f t="shared" si="1"/>
        <v>35</v>
      </c>
      <c r="F13" s="4">
        <f t="shared" si="3"/>
        <v>100</v>
      </c>
    </row>
    <row r="14" spans="1:6" x14ac:dyDescent="0.2">
      <c r="A14" s="5" t="s">
        <v>6</v>
      </c>
      <c r="B14" s="7">
        <v>0.6</v>
      </c>
      <c r="C14" s="7">
        <f t="shared" si="2"/>
        <v>0.4</v>
      </c>
      <c r="D14" s="6">
        <f t="shared" si="0"/>
        <v>62</v>
      </c>
      <c r="E14" s="6">
        <f t="shared" si="1"/>
        <v>38</v>
      </c>
      <c r="F14" s="4">
        <f t="shared" si="3"/>
        <v>100</v>
      </c>
    </row>
    <row r="15" spans="1:6" x14ac:dyDescent="0.2">
      <c r="A15" s="5" t="s">
        <v>7</v>
      </c>
      <c r="B15" s="7">
        <v>0.7</v>
      </c>
      <c r="C15" s="7">
        <f t="shared" si="2"/>
        <v>0.30000000000000004</v>
      </c>
      <c r="D15" s="6">
        <f t="shared" si="0"/>
        <v>59</v>
      </c>
      <c r="E15" s="6">
        <f t="shared" si="1"/>
        <v>41</v>
      </c>
      <c r="F15" s="4">
        <f t="shared" si="3"/>
        <v>100</v>
      </c>
    </row>
    <row r="16" spans="1:6" x14ac:dyDescent="0.2">
      <c r="A16" s="5" t="s">
        <v>8</v>
      </c>
      <c r="B16" s="7">
        <v>0.8</v>
      </c>
      <c r="C16" s="7">
        <f t="shared" si="2"/>
        <v>0.19999999999999996</v>
      </c>
      <c r="D16" s="6">
        <f t="shared" si="0"/>
        <v>56</v>
      </c>
      <c r="E16" s="6">
        <f t="shared" si="1"/>
        <v>44</v>
      </c>
      <c r="F16" s="4">
        <f t="shared" si="3"/>
        <v>100</v>
      </c>
    </row>
    <row r="17" spans="1:6" x14ac:dyDescent="0.2">
      <c r="A17" s="5" t="s">
        <v>9</v>
      </c>
      <c r="B17" s="7">
        <v>0.9</v>
      </c>
      <c r="C17" s="7">
        <f t="shared" si="2"/>
        <v>9.9999999999999978E-2</v>
      </c>
      <c r="D17" s="6">
        <f t="shared" si="0"/>
        <v>53</v>
      </c>
      <c r="E17" s="6">
        <f t="shared" si="1"/>
        <v>47</v>
      </c>
      <c r="F17" s="4">
        <f t="shared" si="3"/>
        <v>100</v>
      </c>
    </row>
    <row r="18" spans="1:6" x14ac:dyDescent="0.2">
      <c r="A18" s="5" t="s">
        <v>10</v>
      </c>
      <c r="B18" s="7">
        <v>1</v>
      </c>
      <c r="C18" s="7">
        <f t="shared" si="2"/>
        <v>0</v>
      </c>
      <c r="D18" s="6">
        <f t="shared" si="0"/>
        <v>50</v>
      </c>
      <c r="E18" s="6">
        <f t="shared" si="1"/>
        <v>50</v>
      </c>
      <c r="F18" s="4">
        <f t="shared" si="3"/>
        <v>100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A40"/>
  <sheetViews>
    <sheetView zoomScale="80" zoomScaleNormal="80" workbookViewId="0">
      <pane xSplit="1" ySplit="3" topLeftCell="I13" activePane="bottomRight" state="frozen"/>
      <selection pane="topRight" activeCell="B1" sqref="B1"/>
      <selection pane="bottomLeft" activeCell="A4" sqref="A4"/>
      <selection pane="bottomRight" activeCell="F11" sqref="F11:Y40"/>
    </sheetView>
  </sheetViews>
  <sheetFormatPr baseColWidth="10" defaultRowHeight="14.25" x14ac:dyDescent="0.2"/>
  <cols>
    <col min="1" max="1" width="11.85546875" style="2" customWidth="1"/>
    <col min="2" max="16384" width="11.42578125" style="2"/>
  </cols>
  <sheetData>
    <row r="1" spans="1:27" ht="20.25" x14ac:dyDescent="0.3">
      <c r="A1" s="1" t="s">
        <v>61</v>
      </c>
    </row>
    <row r="2" spans="1:27" x14ac:dyDescent="0.2">
      <c r="A2" s="3"/>
      <c r="B2" s="3"/>
      <c r="C2" s="3"/>
      <c r="D2" s="3"/>
      <c r="E2" s="3"/>
      <c r="F2" s="3" t="s">
        <v>22</v>
      </c>
      <c r="G2" s="3"/>
    </row>
    <row r="3" spans="1:27" x14ac:dyDescent="0.2">
      <c r="A3" s="16"/>
      <c r="B3" s="16"/>
      <c r="C3" s="16"/>
      <c r="D3" s="16"/>
      <c r="E3" s="3"/>
      <c r="F3" s="15" t="s">
        <v>11</v>
      </c>
      <c r="G3" s="15" t="s">
        <v>12</v>
      </c>
      <c r="H3" s="15" t="s">
        <v>13</v>
      </c>
      <c r="I3" s="15" t="s">
        <v>14</v>
      </c>
      <c r="J3" s="15" t="s">
        <v>15</v>
      </c>
      <c r="K3" s="15" t="s">
        <v>23</v>
      </c>
      <c r="L3" s="15" t="s">
        <v>24</v>
      </c>
      <c r="M3" s="15" t="s">
        <v>25</v>
      </c>
      <c r="N3" s="15" t="s">
        <v>26</v>
      </c>
      <c r="O3" s="15" t="s">
        <v>27</v>
      </c>
      <c r="P3" s="15" t="s">
        <v>30</v>
      </c>
      <c r="Q3" s="15" t="s">
        <v>31</v>
      </c>
      <c r="R3" s="15" t="s">
        <v>32</v>
      </c>
      <c r="S3" s="15" t="s">
        <v>33</v>
      </c>
      <c r="T3" s="15" t="s">
        <v>34</v>
      </c>
      <c r="U3" s="15" t="s">
        <v>35</v>
      </c>
      <c r="V3" s="15" t="s">
        <v>36</v>
      </c>
      <c r="W3" s="15" t="s">
        <v>37</v>
      </c>
      <c r="X3" s="15" t="s">
        <v>38</v>
      </c>
      <c r="Y3" s="15" t="s">
        <v>39</v>
      </c>
      <c r="Z3" s="4" t="s">
        <v>21</v>
      </c>
    </row>
    <row r="4" spans="1:27" x14ac:dyDescent="0.2">
      <c r="A4" s="3" t="s">
        <v>16</v>
      </c>
      <c r="B4" s="3"/>
      <c r="C4" s="3"/>
      <c r="D4" s="3"/>
      <c r="E4" s="3"/>
      <c r="F4" s="11">
        <v>64</v>
      </c>
      <c r="G4" s="11">
        <v>1</v>
      </c>
      <c r="H4" s="11">
        <v>15.7</v>
      </c>
      <c r="I4" s="11">
        <v>3.8</v>
      </c>
      <c r="J4" s="11">
        <v>1</v>
      </c>
      <c r="K4" s="11">
        <v>5.2</v>
      </c>
      <c r="L4" s="11">
        <v>2.7</v>
      </c>
      <c r="M4" s="11">
        <v>3.8</v>
      </c>
      <c r="N4" s="11">
        <v>0.7</v>
      </c>
      <c r="O4" s="11">
        <v>0.3</v>
      </c>
      <c r="P4" s="11">
        <v>8.0000000000000002E-3</v>
      </c>
      <c r="Q4" s="11">
        <v>0.11</v>
      </c>
      <c r="R4" s="11">
        <v>6.9999999999999999E-4</v>
      </c>
      <c r="S4" s="11">
        <v>3.0000000000000001E-3</v>
      </c>
      <c r="T4" s="11">
        <v>0.01</v>
      </c>
      <c r="U4" s="11">
        <v>0.04</v>
      </c>
      <c r="V4" s="11">
        <v>0.02</v>
      </c>
      <c r="W4" s="11">
        <v>0.5</v>
      </c>
      <c r="X4" s="11">
        <v>0.8</v>
      </c>
      <c r="Y4" s="11">
        <f>0.3083</f>
        <v>0.30830000000000002</v>
      </c>
      <c r="Z4" s="2">
        <f>SUM(F4:Y4)</f>
        <v>100</v>
      </c>
      <c r="AA4" s="2">
        <f>100-Z4</f>
        <v>0</v>
      </c>
    </row>
    <row r="5" spans="1:27" x14ac:dyDescent="0.2">
      <c r="A5" s="3" t="s">
        <v>17</v>
      </c>
      <c r="B5" s="3"/>
      <c r="C5" s="3"/>
      <c r="D5" s="3"/>
      <c r="E5" s="3"/>
      <c r="F5" s="11">
        <v>45</v>
      </c>
      <c r="G5" s="11">
        <v>1.8</v>
      </c>
      <c r="H5" s="11">
        <v>13.7</v>
      </c>
      <c r="I5" s="11">
        <v>10.8</v>
      </c>
      <c r="J5" s="11">
        <v>11.6</v>
      </c>
      <c r="K5" s="11">
        <v>9.9</v>
      </c>
      <c r="L5" s="11">
        <v>2</v>
      </c>
      <c r="M5" s="11">
        <v>1.5</v>
      </c>
      <c r="N5" s="11">
        <v>1.8</v>
      </c>
      <c r="O5" s="11">
        <v>0.7</v>
      </c>
      <c r="P5" s="11">
        <v>4.0000000000000001E-3</v>
      </c>
      <c r="Q5" s="11">
        <v>1E-3</v>
      </c>
      <c r="R5" s="11">
        <v>4.0000000000000001E-3</v>
      </c>
      <c r="S5" s="11">
        <v>0.08</v>
      </c>
      <c r="T5" s="11">
        <v>4.0000000000000001E-3</v>
      </c>
      <c r="U5" s="11">
        <v>0.6</v>
      </c>
      <c r="V5" s="11">
        <v>0.3</v>
      </c>
      <c r="W5" s="11">
        <v>0.1</v>
      </c>
      <c r="X5" s="11">
        <v>0.1</v>
      </c>
      <c r="Y5" s="11">
        <v>7.0000000000000001E-3</v>
      </c>
      <c r="Z5" s="2">
        <f t="shared" ref="Z5:Z7" si="0">SUM(F5:Y5)</f>
        <v>100</v>
      </c>
      <c r="AA5" s="2">
        <f t="shared" ref="AA5:AA7" si="1">100-Z5</f>
        <v>0</v>
      </c>
    </row>
    <row r="6" spans="1:27" x14ac:dyDescent="0.2">
      <c r="A6" s="3" t="s">
        <v>29</v>
      </c>
      <c r="B6" s="3"/>
      <c r="C6" s="3"/>
      <c r="D6" s="3"/>
      <c r="E6" s="3"/>
      <c r="F6" s="11">
        <v>56</v>
      </c>
      <c r="G6" s="11">
        <v>0.7</v>
      </c>
      <c r="H6" s="11">
        <v>19</v>
      </c>
      <c r="I6" s="11">
        <v>4</v>
      </c>
      <c r="J6" s="11">
        <v>4.5</v>
      </c>
      <c r="K6" s="11">
        <v>5</v>
      </c>
      <c r="L6" s="11">
        <v>4</v>
      </c>
      <c r="M6" s="11">
        <v>4.5</v>
      </c>
      <c r="N6" s="11">
        <v>0.3</v>
      </c>
      <c r="O6" s="11">
        <v>0.2</v>
      </c>
      <c r="P6" s="11">
        <v>7.0000000000000007E-2</v>
      </c>
      <c r="Q6" s="11">
        <v>0.6</v>
      </c>
      <c r="R6" s="11">
        <v>2E-3</v>
      </c>
      <c r="S6" s="11">
        <v>0.04</v>
      </c>
      <c r="T6" s="11">
        <v>0.06</v>
      </c>
      <c r="U6" s="11">
        <v>8.0000000000000004E-4</v>
      </c>
      <c r="V6" s="11">
        <v>1.72E-2</v>
      </c>
      <c r="W6" s="11">
        <v>0.01</v>
      </c>
      <c r="X6" s="11">
        <v>0.2</v>
      </c>
      <c r="Y6" s="11">
        <v>0.8</v>
      </c>
      <c r="Z6" s="2">
        <f t="shared" si="0"/>
        <v>100</v>
      </c>
      <c r="AA6" s="2">
        <f t="shared" si="1"/>
        <v>0</v>
      </c>
    </row>
    <row r="7" spans="1:27" x14ac:dyDescent="0.2">
      <c r="A7" s="3" t="s">
        <v>50</v>
      </c>
      <c r="B7" s="3"/>
      <c r="C7" s="3"/>
      <c r="D7" s="3"/>
      <c r="E7" s="3"/>
      <c r="F7" s="11">
        <v>39</v>
      </c>
      <c r="G7" s="11">
        <v>0.1</v>
      </c>
      <c r="H7" s="11">
        <v>4</v>
      </c>
      <c r="I7" s="11">
        <v>15</v>
      </c>
      <c r="J7" s="11">
        <v>30</v>
      </c>
      <c r="K7" s="11">
        <v>2</v>
      </c>
      <c r="L7" s="11">
        <v>0.5</v>
      </c>
      <c r="M7" s="11">
        <v>1</v>
      </c>
      <c r="N7" s="11">
        <v>7</v>
      </c>
      <c r="O7" s="11">
        <v>7.0000000000000007E-2</v>
      </c>
      <c r="P7" s="11">
        <v>3.0000000000000001E-3</v>
      </c>
      <c r="Q7" s="11">
        <v>4.0000000000000001E-3</v>
      </c>
      <c r="R7" s="11">
        <v>0.3</v>
      </c>
      <c r="S7" s="11">
        <v>7.0000000000000007E-2</v>
      </c>
      <c r="T7" s="11">
        <v>2.0000000000000001E-4</v>
      </c>
      <c r="U7" s="11">
        <v>0.1</v>
      </c>
      <c r="V7" s="11">
        <v>0.5</v>
      </c>
      <c r="W7" s="11">
        <v>0.3</v>
      </c>
      <c r="X7" s="11">
        <v>2E-3</v>
      </c>
      <c r="Y7" s="11">
        <v>5.0799999999999998E-2</v>
      </c>
      <c r="Z7" s="2">
        <f t="shared" si="0"/>
        <v>99.999999999999972</v>
      </c>
      <c r="AA7" s="2">
        <f t="shared" si="1"/>
        <v>0</v>
      </c>
    </row>
    <row r="9" spans="1:27" x14ac:dyDescent="0.2">
      <c r="A9" s="8"/>
      <c r="B9" s="9" t="s">
        <v>19</v>
      </c>
      <c r="C9" s="9"/>
      <c r="D9" s="9"/>
      <c r="E9" s="22"/>
      <c r="F9" s="10" t="s">
        <v>20</v>
      </c>
      <c r="G9" s="10"/>
      <c r="Z9" s="4" t="s">
        <v>21</v>
      </c>
    </row>
    <row r="10" spans="1:27" x14ac:dyDescent="0.2">
      <c r="A10" s="12" t="s">
        <v>0</v>
      </c>
      <c r="B10" s="13" t="s">
        <v>18</v>
      </c>
      <c r="C10" s="13" t="s">
        <v>17</v>
      </c>
      <c r="D10" s="13" t="s">
        <v>29</v>
      </c>
      <c r="E10" s="13" t="s">
        <v>50</v>
      </c>
      <c r="F10" s="14" t="s">
        <v>11</v>
      </c>
      <c r="G10" s="14" t="s">
        <v>12</v>
      </c>
      <c r="H10" s="14" t="s">
        <v>13</v>
      </c>
      <c r="I10" s="14" t="s">
        <v>14</v>
      </c>
      <c r="J10" s="14" t="s">
        <v>15</v>
      </c>
      <c r="K10" s="14" t="s">
        <v>23</v>
      </c>
      <c r="L10" s="14" t="s">
        <v>24</v>
      </c>
      <c r="M10" s="14" t="s">
        <v>25</v>
      </c>
      <c r="N10" s="14" t="s">
        <v>26</v>
      </c>
      <c r="O10" s="14" t="s">
        <v>27</v>
      </c>
      <c r="P10" s="14" t="s">
        <v>30</v>
      </c>
      <c r="Q10" s="14" t="s">
        <v>31</v>
      </c>
      <c r="R10" s="14" t="s">
        <v>32</v>
      </c>
      <c r="S10" s="14" t="s">
        <v>33</v>
      </c>
      <c r="T10" s="14" t="s">
        <v>34</v>
      </c>
      <c r="U10" s="14" t="s">
        <v>35</v>
      </c>
      <c r="V10" s="14" t="s">
        <v>36</v>
      </c>
      <c r="W10" s="14" t="s">
        <v>37</v>
      </c>
      <c r="X10" s="14" t="s">
        <v>38</v>
      </c>
      <c r="Y10" s="14" t="s">
        <v>39</v>
      </c>
      <c r="Z10" s="4"/>
    </row>
    <row r="11" spans="1:27" ht="15" x14ac:dyDescent="0.25">
      <c r="A11" s="18" t="s">
        <v>1</v>
      </c>
      <c r="B11" s="7">
        <v>0.1</v>
      </c>
      <c r="C11" s="7">
        <v>0.4</v>
      </c>
      <c r="D11" s="7">
        <v>0.4</v>
      </c>
      <c r="E11" s="7">
        <f>1-(B11+C11+D11)</f>
        <v>9.9999999999999978E-2</v>
      </c>
      <c r="F11" s="17">
        <f t="shared" ref="F11:U26" si="2">$B11*F$4+$C11*F$5+$D11*F$6+$E11*F$7</f>
        <v>50.699999999999996</v>
      </c>
      <c r="G11" s="17">
        <f t="shared" si="2"/>
        <v>1.1100000000000001</v>
      </c>
      <c r="H11" s="17">
        <f t="shared" si="2"/>
        <v>15.050000000000002</v>
      </c>
      <c r="I11" s="17">
        <f t="shared" si="2"/>
        <v>7.8000000000000007</v>
      </c>
      <c r="J11" s="17">
        <f t="shared" si="2"/>
        <v>9.5399999999999991</v>
      </c>
      <c r="K11" s="17">
        <f t="shared" si="2"/>
        <v>6.6800000000000006</v>
      </c>
      <c r="L11" s="17">
        <f t="shared" si="2"/>
        <v>2.7199999999999998</v>
      </c>
      <c r="M11" s="17">
        <f t="shared" si="2"/>
        <v>2.8800000000000003</v>
      </c>
      <c r="N11" s="17">
        <f t="shared" si="2"/>
        <v>1.6099999999999999</v>
      </c>
      <c r="O11" s="17">
        <f t="shared" si="2"/>
        <v>0.39699999999999996</v>
      </c>
      <c r="P11" s="17">
        <f t="shared" si="2"/>
        <v>3.0700000000000005E-2</v>
      </c>
      <c r="Q11" s="17">
        <f t="shared" si="2"/>
        <v>0.25180000000000002</v>
      </c>
      <c r="R11" s="17">
        <f t="shared" si="2"/>
        <v>3.2469999999999992E-2</v>
      </c>
      <c r="S11" s="17">
        <f t="shared" si="2"/>
        <v>5.5300000000000002E-2</v>
      </c>
      <c r="T11" s="17">
        <f t="shared" si="2"/>
        <v>2.6619999999999998E-2</v>
      </c>
      <c r="U11" s="17">
        <f t="shared" si="2"/>
        <v>0.25431999999999999</v>
      </c>
      <c r="V11" s="17">
        <f t="shared" ref="P11:AE26" si="3">$B11*V$4+$C11*V$5+$D11*V$6+$E11*V$7</f>
        <v>0.17887999999999998</v>
      </c>
      <c r="W11" s="17">
        <f t="shared" si="3"/>
        <v>0.124</v>
      </c>
      <c r="X11" s="17">
        <f t="shared" si="3"/>
        <v>0.20020000000000004</v>
      </c>
      <c r="Y11" s="17">
        <f t="shared" si="3"/>
        <v>0.35871000000000003</v>
      </c>
      <c r="Z11" s="4">
        <f>SUM(F11:Y11)</f>
        <v>100</v>
      </c>
    </row>
    <row r="12" spans="1:27" ht="15" x14ac:dyDescent="0.25">
      <c r="A12" s="18" t="s">
        <v>2</v>
      </c>
      <c r="B12" s="7">
        <v>0.3</v>
      </c>
      <c r="C12" s="7">
        <v>0.1</v>
      </c>
      <c r="D12" s="7">
        <v>0.2</v>
      </c>
      <c r="E12" s="7">
        <f t="shared" ref="E12:E30" si="4">1-(B12+C12+D12)</f>
        <v>0.39999999999999991</v>
      </c>
      <c r="F12" s="17">
        <f t="shared" si="2"/>
        <v>50.499999999999993</v>
      </c>
      <c r="G12" s="17">
        <f t="shared" si="2"/>
        <v>0.66</v>
      </c>
      <c r="H12" s="17">
        <f t="shared" si="2"/>
        <v>11.48</v>
      </c>
      <c r="I12" s="17">
        <f t="shared" si="2"/>
        <v>9.0199999999999978</v>
      </c>
      <c r="J12" s="17">
        <f t="shared" si="2"/>
        <v>14.359999999999996</v>
      </c>
      <c r="K12" s="17">
        <f t="shared" si="2"/>
        <v>4.3499999999999996</v>
      </c>
      <c r="L12" s="17">
        <f t="shared" si="2"/>
        <v>2.0099999999999998</v>
      </c>
      <c r="M12" s="17">
        <f t="shared" si="2"/>
        <v>2.59</v>
      </c>
      <c r="N12" s="17">
        <f t="shared" si="2"/>
        <v>3.2499999999999996</v>
      </c>
      <c r="O12" s="17">
        <f t="shared" si="2"/>
        <v>0.22799999999999998</v>
      </c>
      <c r="P12" s="17">
        <f t="shared" si="3"/>
        <v>1.8000000000000002E-2</v>
      </c>
      <c r="Q12" s="17">
        <f t="shared" si="3"/>
        <v>0.1547</v>
      </c>
      <c r="R12" s="17">
        <f t="shared" si="3"/>
        <v>0.12100999999999996</v>
      </c>
      <c r="S12" s="17">
        <f t="shared" si="3"/>
        <v>4.4899999999999995E-2</v>
      </c>
      <c r="T12" s="17">
        <f t="shared" si="3"/>
        <v>1.5480000000000001E-2</v>
      </c>
      <c r="U12" s="17">
        <f t="shared" si="3"/>
        <v>0.11215999999999998</v>
      </c>
      <c r="V12" s="17">
        <f t="shared" si="3"/>
        <v>0.23943999999999996</v>
      </c>
      <c r="W12" s="17">
        <f t="shared" si="3"/>
        <v>0.28199999999999997</v>
      </c>
      <c r="X12" s="17">
        <f t="shared" si="3"/>
        <v>0.29080000000000006</v>
      </c>
      <c r="Y12" s="17">
        <f t="shared" si="3"/>
        <v>0.27351000000000003</v>
      </c>
      <c r="Z12" s="4">
        <f t="shared" ref="Z12:Z20" si="5">SUM(F12:Y12)</f>
        <v>99.999999999999986</v>
      </c>
    </row>
    <row r="13" spans="1:27" ht="15" x14ac:dyDescent="0.25">
      <c r="A13" s="18" t="s">
        <v>3</v>
      </c>
      <c r="B13" s="7">
        <v>0.2</v>
      </c>
      <c r="C13" s="7">
        <v>0.3</v>
      </c>
      <c r="D13" s="7">
        <v>0.10000000000000009</v>
      </c>
      <c r="E13" s="7">
        <f t="shared" si="4"/>
        <v>0.39999999999999991</v>
      </c>
      <c r="F13" s="17">
        <f t="shared" si="2"/>
        <v>47.5</v>
      </c>
      <c r="G13" s="17">
        <f t="shared" si="2"/>
        <v>0.85000000000000009</v>
      </c>
      <c r="H13" s="17">
        <f t="shared" si="2"/>
        <v>10.750000000000002</v>
      </c>
      <c r="I13" s="17">
        <f t="shared" si="2"/>
        <v>10.399999999999999</v>
      </c>
      <c r="J13" s="17">
        <f t="shared" si="2"/>
        <v>16.129999999999995</v>
      </c>
      <c r="K13" s="17">
        <f t="shared" si="2"/>
        <v>5.31</v>
      </c>
      <c r="L13" s="17">
        <f t="shared" si="2"/>
        <v>1.7400000000000004</v>
      </c>
      <c r="M13" s="17">
        <f t="shared" si="2"/>
        <v>2.0600000000000005</v>
      </c>
      <c r="N13" s="17">
        <f t="shared" si="2"/>
        <v>3.5099999999999993</v>
      </c>
      <c r="O13" s="17">
        <f t="shared" si="2"/>
        <v>0.31800000000000006</v>
      </c>
      <c r="P13" s="17">
        <f t="shared" si="3"/>
        <v>1.1000000000000006E-2</v>
      </c>
      <c r="Q13" s="17">
        <f t="shared" si="3"/>
        <v>8.3900000000000058E-2</v>
      </c>
      <c r="R13" s="17">
        <f t="shared" si="3"/>
        <v>0.12153999999999997</v>
      </c>
      <c r="S13" s="17">
        <f t="shared" si="3"/>
        <v>5.6599999999999998E-2</v>
      </c>
      <c r="T13" s="17">
        <f t="shared" si="3"/>
        <v>9.2800000000000053E-3</v>
      </c>
      <c r="U13" s="17">
        <f t="shared" si="3"/>
        <v>0.22808</v>
      </c>
      <c r="V13" s="17">
        <f t="shared" si="3"/>
        <v>0.29571999999999998</v>
      </c>
      <c r="W13" s="17">
        <f t="shared" si="3"/>
        <v>0.251</v>
      </c>
      <c r="X13" s="17">
        <f t="shared" si="3"/>
        <v>0.21080000000000004</v>
      </c>
      <c r="Y13" s="17">
        <f t="shared" si="3"/>
        <v>0.16408000000000009</v>
      </c>
      <c r="Z13" s="4">
        <f t="shared" si="5"/>
        <v>100.00000000000001</v>
      </c>
    </row>
    <row r="14" spans="1:27" ht="15" x14ac:dyDescent="0.25">
      <c r="A14" s="18" t="s">
        <v>4</v>
      </c>
      <c r="B14" s="7">
        <v>0.5</v>
      </c>
      <c r="C14" s="7">
        <v>0.1</v>
      </c>
      <c r="D14" s="7">
        <v>0.3</v>
      </c>
      <c r="E14" s="7">
        <f t="shared" si="4"/>
        <v>0.10000000000000009</v>
      </c>
      <c r="F14" s="17">
        <f t="shared" si="2"/>
        <v>57.2</v>
      </c>
      <c r="G14" s="17">
        <f t="shared" si="2"/>
        <v>0.9</v>
      </c>
      <c r="H14" s="17">
        <f t="shared" si="2"/>
        <v>15.319999999999999</v>
      </c>
      <c r="I14" s="17">
        <f t="shared" si="2"/>
        <v>5.6800000000000015</v>
      </c>
      <c r="J14" s="17">
        <f t="shared" si="2"/>
        <v>6.0100000000000025</v>
      </c>
      <c r="K14" s="17">
        <f t="shared" si="2"/>
        <v>5.29</v>
      </c>
      <c r="L14" s="17">
        <f t="shared" si="2"/>
        <v>2.8</v>
      </c>
      <c r="M14" s="17">
        <f t="shared" si="2"/>
        <v>3.4999999999999996</v>
      </c>
      <c r="N14" s="17">
        <f t="shared" si="2"/>
        <v>1.3200000000000007</v>
      </c>
      <c r="O14" s="17">
        <f t="shared" si="2"/>
        <v>0.28699999999999998</v>
      </c>
      <c r="P14" s="17">
        <f t="shared" si="3"/>
        <v>2.5700000000000004E-2</v>
      </c>
      <c r="Q14" s="17">
        <f t="shared" si="3"/>
        <v>0.23550000000000001</v>
      </c>
      <c r="R14" s="17">
        <f t="shared" si="3"/>
        <v>3.1350000000000024E-2</v>
      </c>
      <c r="S14" s="17">
        <f t="shared" si="3"/>
        <v>2.8500000000000004E-2</v>
      </c>
      <c r="T14" s="17">
        <f t="shared" si="3"/>
        <v>2.3419999999999996E-2</v>
      </c>
      <c r="U14" s="17">
        <f t="shared" si="3"/>
        <v>9.0240000000000015E-2</v>
      </c>
      <c r="V14" s="17">
        <f t="shared" si="3"/>
        <v>9.516000000000005E-2</v>
      </c>
      <c r="W14" s="17">
        <f t="shared" si="3"/>
        <v>0.29300000000000004</v>
      </c>
      <c r="X14" s="17">
        <f t="shared" si="3"/>
        <v>0.47020000000000001</v>
      </c>
      <c r="Y14" s="17">
        <f t="shared" si="3"/>
        <v>0.39993000000000006</v>
      </c>
      <c r="Z14" s="4">
        <f t="shared" si="5"/>
        <v>100.00000000000004</v>
      </c>
    </row>
    <row r="15" spans="1:27" ht="15" x14ac:dyDescent="0.25">
      <c r="A15" s="18" t="s">
        <v>5</v>
      </c>
      <c r="B15" s="7">
        <v>0.2</v>
      </c>
      <c r="C15" s="7">
        <v>0.2</v>
      </c>
      <c r="D15" s="7">
        <v>0.3</v>
      </c>
      <c r="E15" s="7">
        <f t="shared" si="4"/>
        <v>0.30000000000000004</v>
      </c>
      <c r="F15" s="17">
        <f t="shared" si="2"/>
        <v>50.300000000000004</v>
      </c>
      <c r="G15" s="17">
        <f t="shared" si="2"/>
        <v>0.8</v>
      </c>
      <c r="H15" s="17">
        <f t="shared" si="2"/>
        <v>12.780000000000001</v>
      </c>
      <c r="I15" s="17">
        <f t="shared" si="2"/>
        <v>8.620000000000001</v>
      </c>
      <c r="J15" s="17">
        <f t="shared" si="2"/>
        <v>12.870000000000001</v>
      </c>
      <c r="K15" s="17">
        <f t="shared" si="2"/>
        <v>5.120000000000001</v>
      </c>
      <c r="L15" s="17">
        <f t="shared" si="2"/>
        <v>2.29</v>
      </c>
      <c r="M15" s="17">
        <f t="shared" si="2"/>
        <v>2.71</v>
      </c>
      <c r="N15" s="17">
        <f t="shared" si="2"/>
        <v>2.6900000000000004</v>
      </c>
      <c r="O15" s="17">
        <f t="shared" si="2"/>
        <v>0.28100000000000003</v>
      </c>
      <c r="P15" s="17">
        <f t="shared" si="3"/>
        <v>2.4300000000000002E-2</v>
      </c>
      <c r="Q15" s="17">
        <f t="shared" si="3"/>
        <v>0.2034</v>
      </c>
      <c r="R15" s="17">
        <f t="shared" si="3"/>
        <v>9.154000000000001E-2</v>
      </c>
      <c r="S15" s="17">
        <f t="shared" si="3"/>
        <v>4.9600000000000005E-2</v>
      </c>
      <c r="T15" s="17">
        <f t="shared" si="3"/>
        <v>2.086E-2</v>
      </c>
      <c r="U15" s="17">
        <f t="shared" si="3"/>
        <v>0.15823999999999999</v>
      </c>
      <c r="V15" s="17">
        <f t="shared" si="3"/>
        <v>0.21916000000000002</v>
      </c>
      <c r="W15" s="17">
        <f t="shared" si="3"/>
        <v>0.21300000000000002</v>
      </c>
      <c r="X15" s="17">
        <f t="shared" si="3"/>
        <v>0.24060000000000004</v>
      </c>
      <c r="Y15" s="17">
        <f t="shared" si="3"/>
        <v>0.31829999999999997</v>
      </c>
      <c r="Z15" s="4">
        <f t="shared" si="5"/>
        <v>100</v>
      </c>
    </row>
    <row r="16" spans="1:27" ht="15" x14ac:dyDescent="0.25">
      <c r="A16" s="18" t="s">
        <v>6</v>
      </c>
      <c r="B16" s="7">
        <v>0.2</v>
      </c>
      <c r="C16" s="7">
        <v>0.4</v>
      </c>
      <c r="D16" s="7">
        <v>0.30000000000000004</v>
      </c>
      <c r="E16" s="7">
        <f t="shared" si="4"/>
        <v>9.9999999999999867E-2</v>
      </c>
      <c r="F16" s="17">
        <f t="shared" si="2"/>
        <v>51.5</v>
      </c>
      <c r="G16" s="17">
        <f t="shared" si="2"/>
        <v>1.1400000000000001</v>
      </c>
      <c r="H16" s="17">
        <f t="shared" si="2"/>
        <v>14.720000000000002</v>
      </c>
      <c r="I16" s="17">
        <f t="shared" si="2"/>
        <v>7.7799999999999985</v>
      </c>
      <c r="J16" s="17">
        <f t="shared" si="2"/>
        <v>9.1899999999999959</v>
      </c>
      <c r="K16" s="17">
        <f t="shared" si="2"/>
        <v>6.6999999999999993</v>
      </c>
      <c r="L16" s="17">
        <f t="shared" si="2"/>
        <v>2.59</v>
      </c>
      <c r="M16" s="17">
        <f t="shared" si="2"/>
        <v>2.8099999999999996</v>
      </c>
      <c r="N16" s="17">
        <f t="shared" si="2"/>
        <v>1.649999999999999</v>
      </c>
      <c r="O16" s="17">
        <f t="shared" si="2"/>
        <v>0.40699999999999997</v>
      </c>
      <c r="P16" s="17">
        <f t="shared" si="3"/>
        <v>2.4500000000000004E-2</v>
      </c>
      <c r="Q16" s="17">
        <f t="shared" si="3"/>
        <v>0.20280000000000004</v>
      </c>
      <c r="R16" s="17">
        <f t="shared" si="3"/>
        <v>3.2339999999999959E-2</v>
      </c>
      <c r="S16" s="17">
        <f t="shared" si="3"/>
        <v>5.16E-2</v>
      </c>
      <c r="T16" s="17">
        <f t="shared" si="3"/>
        <v>2.162E-2</v>
      </c>
      <c r="U16" s="17">
        <f t="shared" si="3"/>
        <v>0.25823999999999997</v>
      </c>
      <c r="V16" s="17">
        <f t="shared" si="3"/>
        <v>0.17915999999999993</v>
      </c>
      <c r="W16" s="17">
        <f t="shared" si="3"/>
        <v>0.17299999999999999</v>
      </c>
      <c r="X16" s="17">
        <f t="shared" si="3"/>
        <v>0.26020000000000004</v>
      </c>
      <c r="Y16" s="17">
        <f t="shared" si="3"/>
        <v>0.30954000000000004</v>
      </c>
      <c r="Z16" s="4">
        <f t="shared" si="5"/>
        <v>100</v>
      </c>
    </row>
    <row r="17" spans="1:26" ht="15" x14ac:dyDescent="0.25">
      <c r="A17" s="18" t="s">
        <v>7</v>
      </c>
      <c r="B17" s="7">
        <v>0.6</v>
      </c>
      <c r="C17" s="7">
        <v>0.1</v>
      </c>
      <c r="D17" s="7">
        <v>9.9999999999999978E-2</v>
      </c>
      <c r="E17" s="7">
        <f t="shared" si="4"/>
        <v>0.20000000000000007</v>
      </c>
      <c r="F17" s="17">
        <f t="shared" si="2"/>
        <v>56.300000000000004</v>
      </c>
      <c r="G17" s="17">
        <f t="shared" si="2"/>
        <v>0.87</v>
      </c>
      <c r="H17" s="17">
        <f t="shared" si="2"/>
        <v>13.489999999999998</v>
      </c>
      <c r="I17" s="17">
        <f t="shared" si="2"/>
        <v>6.7600000000000007</v>
      </c>
      <c r="J17" s="17">
        <f t="shared" si="2"/>
        <v>8.2100000000000009</v>
      </c>
      <c r="K17" s="17">
        <f t="shared" si="2"/>
        <v>5.0100000000000007</v>
      </c>
      <c r="L17" s="17">
        <f t="shared" si="2"/>
        <v>2.3199999999999998</v>
      </c>
      <c r="M17" s="17">
        <f t="shared" si="2"/>
        <v>3.0799999999999996</v>
      </c>
      <c r="N17" s="17">
        <f t="shared" si="2"/>
        <v>2.0300000000000002</v>
      </c>
      <c r="O17" s="17">
        <f t="shared" si="2"/>
        <v>0.28400000000000003</v>
      </c>
      <c r="P17" s="17">
        <f t="shared" si="3"/>
        <v>1.2799999999999999E-2</v>
      </c>
      <c r="Q17" s="17">
        <f t="shared" si="3"/>
        <v>0.12689999999999999</v>
      </c>
      <c r="R17" s="17">
        <f t="shared" si="3"/>
        <v>6.1020000000000019E-2</v>
      </c>
      <c r="S17" s="17">
        <f t="shared" si="3"/>
        <v>2.7800000000000005E-2</v>
      </c>
      <c r="T17" s="17">
        <f t="shared" si="3"/>
        <v>1.2439999999999998E-2</v>
      </c>
      <c r="U17" s="17">
        <f t="shared" si="3"/>
        <v>0.10407999999999999</v>
      </c>
      <c r="V17" s="17">
        <f t="shared" si="3"/>
        <v>0.14372000000000001</v>
      </c>
      <c r="W17" s="17">
        <f t="shared" si="3"/>
        <v>0.371</v>
      </c>
      <c r="X17" s="17">
        <f t="shared" si="3"/>
        <v>0.51039999999999996</v>
      </c>
      <c r="Y17" s="17">
        <f t="shared" si="3"/>
        <v>0.27584000000000003</v>
      </c>
      <c r="Z17" s="4">
        <f t="shared" si="5"/>
        <v>100</v>
      </c>
    </row>
    <row r="18" spans="1:26" ht="15" x14ac:dyDescent="0.25">
      <c r="A18" s="18" t="s">
        <v>8</v>
      </c>
      <c r="B18" s="7">
        <v>0</v>
      </c>
      <c r="C18" s="7">
        <v>0.1</v>
      </c>
      <c r="D18" s="7">
        <v>0.1</v>
      </c>
      <c r="E18" s="7">
        <f t="shared" si="4"/>
        <v>0.8</v>
      </c>
      <c r="F18" s="17">
        <f t="shared" si="2"/>
        <v>41.300000000000004</v>
      </c>
      <c r="G18" s="17">
        <f t="shared" si="2"/>
        <v>0.33</v>
      </c>
      <c r="H18" s="17">
        <f t="shared" si="2"/>
        <v>6.4700000000000006</v>
      </c>
      <c r="I18" s="17">
        <f t="shared" si="2"/>
        <v>13.48</v>
      </c>
      <c r="J18" s="17">
        <f t="shared" si="2"/>
        <v>25.61</v>
      </c>
      <c r="K18" s="17">
        <f t="shared" si="2"/>
        <v>3.0900000000000003</v>
      </c>
      <c r="L18" s="17">
        <f t="shared" si="2"/>
        <v>1</v>
      </c>
      <c r="M18" s="17">
        <f t="shared" si="2"/>
        <v>1.4000000000000001</v>
      </c>
      <c r="N18" s="17">
        <f t="shared" si="2"/>
        <v>5.8100000000000005</v>
      </c>
      <c r="O18" s="17">
        <f t="shared" si="2"/>
        <v>0.14600000000000002</v>
      </c>
      <c r="P18" s="17">
        <f t="shared" si="3"/>
        <v>9.8000000000000014E-3</v>
      </c>
      <c r="Q18" s="17">
        <f t="shared" si="3"/>
        <v>6.3299999999999995E-2</v>
      </c>
      <c r="R18" s="17">
        <f t="shared" si="3"/>
        <v>0.24059999999999998</v>
      </c>
      <c r="S18" s="17">
        <f t="shared" si="3"/>
        <v>6.8000000000000005E-2</v>
      </c>
      <c r="T18" s="17">
        <f t="shared" si="3"/>
        <v>6.5600000000000007E-3</v>
      </c>
      <c r="U18" s="17">
        <f t="shared" si="3"/>
        <v>0.14008000000000001</v>
      </c>
      <c r="V18" s="17">
        <f t="shared" si="3"/>
        <v>0.43171999999999999</v>
      </c>
      <c r="W18" s="17">
        <f t="shared" si="3"/>
        <v>0.251</v>
      </c>
      <c r="X18" s="17">
        <f t="shared" si="3"/>
        <v>3.1600000000000003E-2</v>
      </c>
      <c r="Y18" s="17">
        <f t="shared" si="3"/>
        <v>0.12134000000000003</v>
      </c>
      <c r="Z18" s="4">
        <f t="shared" si="5"/>
        <v>100</v>
      </c>
    </row>
    <row r="19" spans="1:26" ht="15" x14ac:dyDescent="0.25">
      <c r="A19" s="18" t="s">
        <v>9</v>
      </c>
      <c r="B19" s="7">
        <v>0.1</v>
      </c>
      <c r="C19" s="7">
        <v>0.1</v>
      </c>
      <c r="D19" s="7">
        <v>0.1</v>
      </c>
      <c r="E19" s="7">
        <f t="shared" si="4"/>
        <v>0.7</v>
      </c>
      <c r="F19" s="17">
        <f t="shared" si="2"/>
        <v>43.8</v>
      </c>
      <c r="G19" s="17">
        <f t="shared" si="2"/>
        <v>0.42000000000000004</v>
      </c>
      <c r="H19" s="17">
        <f t="shared" si="2"/>
        <v>7.6400000000000006</v>
      </c>
      <c r="I19" s="17">
        <f t="shared" si="2"/>
        <v>12.36</v>
      </c>
      <c r="J19" s="17">
        <f t="shared" si="2"/>
        <v>22.71</v>
      </c>
      <c r="K19" s="17">
        <f t="shared" si="2"/>
        <v>3.41</v>
      </c>
      <c r="L19" s="17">
        <f t="shared" si="2"/>
        <v>1.2200000000000002</v>
      </c>
      <c r="M19" s="17">
        <f t="shared" si="2"/>
        <v>1.68</v>
      </c>
      <c r="N19" s="17">
        <f t="shared" si="2"/>
        <v>5.18</v>
      </c>
      <c r="O19" s="17">
        <f t="shared" si="2"/>
        <v>0.16899999999999998</v>
      </c>
      <c r="P19" s="17">
        <f t="shared" si="3"/>
        <v>1.03E-2</v>
      </c>
      <c r="Q19" s="17">
        <f t="shared" si="3"/>
        <v>7.3899999999999993E-2</v>
      </c>
      <c r="R19" s="17">
        <f t="shared" si="3"/>
        <v>0.21067</v>
      </c>
      <c r="S19" s="17">
        <f t="shared" si="3"/>
        <v>6.13E-2</v>
      </c>
      <c r="T19" s="17">
        <f t="shared" si="3"/>
        <v>7.5400000000000007E-3</v>
      </c>
      <c r="U19" s="17">
        <f t="shared" si="3"/>
        <v>0.13407999999999998</v>
      </c>
      <c r="V19" s="17">
        <f t="shared" si="3"/>
        <v>0.38371999999999995</v>
      </c>
      <c r="W19" s="17">
        <f t="shared" si="3"/>
        <v>0.27100000000000002</v>
      </c>
      <c r="X19" s="17">
        <f t="shared" si="3"/>
        <v>0.11140000000000003</v>
      </c>
      <c r="Y19" s="17">
        <f t="shared" si="3"/>
        <v>0.14709</v>
      </c>
      <c r="Z19" s="4">
        <f t="shared" si="5"/>
        <v>100.00000000000001</v>
      </c>
    </row>
    <row r="20" spans="1:26" ht="15" x14ac:dyDescent="0.25">
      <c r="A20" s="18" t="s">
        <v>10</v>
      </c>
      <c r="B20" s="7">
        <v>0.8</v>
      </c>
      <c r="C20" s="7">
        <v>0.05</v>
      </c>
      <c r="D20" s="7">
        <v>4.9999999999999933E-2</v>
      </c>
      <c r="E20" s="7">
        <f t="shared" si="4"/>
        <v>9.9999999999999978E-2</v>
      </c>
      <c r="F20" s="17">
        <f t="shared" si="2"/>
        <v>60.15</v>
      </c>
      <c r="G20" s="17">
        <f t="shared" si="2"/>
        <v>0.93499999999999994</v>
      </c>
      <c r="H20" s="17">
        <f t="shared" si="2"/>
        <v>14.595000000000001</v>
      </c>
      <c r="I20" s="17">
        <f t="shared" si="2"/>
        <v>5.2799999999999994</v>
      </c>
      <c r="J20" s="17">
        <f t="shared" si="2"/>
        <v>4.6049999999999986</v>
      </c>
      <c r="K20" s="17">
        <f t="shared" si="2"/>
        <v>5.1050000000000004</v>
      </c>
      <c r="L20" s="17">
        <f t="shared" si="2"/>
        <v>2.5099999999999998</v>
      </c>
      <c r="M20" s="17">
        <f t="shared" si="2"/>
        <v>3.44</v>
      </c>
      <c r="N20" s="17">
        <f t="shared" si="2"/>
        <v>1.3649999999999998</v>
      </c>
      <c r="O20" s="17">
        <f t="shared" si="2"/>
        <v>0.29199999999999998</v>
      </c>
      <c r="P20" s="17">
        <f t="shared" si="3"/>
        <v>1.0399999999999996E-2</v>
      </c>
      <c r="Q20" s="17">
        <f t="shared" si="3"/>
        <v>0.11844999999999996</v>
      </c>
      <c r="R20" s="17">
        <f t="shared" si="3"/>
        <v>3.0859999999999992E-2</v>
      </c>
      <c r="S20" s="17">
        <f t="shared" si="3"/>
        <v>1.5399999999999997E-2</v>
      </c>
      <c r="T20" s="17">
        <f t="shared" si="3"/>
        <v>1.1219999999999996E-2</v>
      </c>
      <c r="U20" s="17">
        <f t="shared" si="3"/>
        <v>7.2039999999999993E-2</v>
      </c>
      <c r="V20" s="17">
        <f t="shared" si="3"/>
        <v>8.1859999999999988E-2</v>
      </c>
      <c r="W20" s="17">
        <f t="shared" si="3"/>
        <v>0.4355</v>
      </c>
      <c r="X20" s="17">
        <f t="shared" si="3"/>
        <v>0.65520000000000012</v>
      </c>
      <c r="Y20" s="17">
        <f t="shared" si="3"/>
        <v>0.29206999999999994</v>
      </c>
      <c r="Z20" s="4">
        <f t="shared" si="5"/>
        <v>100.00000000000001</v>
      </c>
    </row>
    <row r="21" spans="1:26" ht="15" x14ac:dyDescent="0.25">
      <c r="A21" s="18" t="s">
        <v>40</v>
      </c>
      <c r="B21" s="7">
        <v>0.5</v>
      </c>
      <c r="C21" s="7">
        <v>0.3</v>
      </c>
      <c r="D21" s="7">
        <v>0.1</v>
      </c>
      <c r="E21" s="7">
        <f t="shared" si="4"/>
        <v>9.9999999999999978E-2</v>
      </c>
      <c r="F21" s="17">
        <f t="shared" si="2"/>
        <v>55</v>
      </c>
      <c r="G21" s="17">
        <f t="shared" si="2"/>
        <v>1.1200000000000001</v>
      </c>
      <c r="H21" s="17">
        <f t="shared" si="2"/>
        <v>14.26</v>
      </c>
      <c r="I21" s="17">
        <f t="shared" si="2"/>
        <v>7.0400000000000009</v>
      </c>
      <c r="J21" s="17">
        <f t="shared" si="2"/>
        <v>7.4299999999999988</v>
      </c>
      <c r="K21" s="17">
        <f t="shared" si="2"/>
        <v>6.2700000000000005</v>
      </c>
      <c r="L21" s="17">
        <f t="shared" si="2"/>
        <v>2.4</v>
      </c>
      <c r="M21" s="17">
        <f t="shared" si="2"/>
        <v>2.9</v>
      </c>
      <c r="N21" s="17">
        <f t="shared" si="2"/>
        <v>1.6199999999999999</v>
      </c>
      <c r="O21" s="17">
        <f t="shared" si="2"/>
        <v>0.38700000000000001</v>
      </c>
      <c r="P21" s="17">
        <f t="shared" si="3"/>
        <v>1.2500000000000001E-2</v>
      </c>
      <c r="Q21" s="17">
        <f t="shared" si="3"/>
        <v>0.1157</v>
      </c>
      <c r="R21" s="17">
        <f t="shared" si="3"/>
        <v>3.1749999999999994E-2</v>
      </c>
      <c r="S21" s="17">
        <f t="shared" si="3"/>
        <v>3.6500000000000005E-2</v>
      </c>
      <c r="T21" s="17">
        <f t="shared" si="3"/>
        <v>1.2219999999999998E-2</v>
      </c>
      <c r="U21" s="17">
        <f t="shared" si="3"/>
        <v>0.21007999999999999</v>
      </c>
      <c r="V21" s="17">
        <f t="shared" si="3"/>
        <v>0.15171999999999997</v>
      </c>
      <c r="W21" s="17">
        <f t="shared" si="3"/>
        <v>0.311</v>
      </c>
      <c r="X21" s="17">
        <f t="shared" si="3"/>
        <v>0.45020000000000004</v>
      </c>
      <c r="Y21" s="17">
        <f t="shared" si="3"/>
        <v>0.24133000000000002</v>
      </c>
      <c r="Z21" s="4">
        <f t="shared" ref="Z21:Z30" si="6">SUM(F21:Y21)</f>
        <v>100.00000000000003</v>
      </c>
    </row>
    <row r="22" spans="1:26" ht="15" x14ac:dyDescent="0.25">
      <c r="A22" s="18" t="s">
        <v>41</v>
      </c>
      <c r="B22" s="7">
        <v>0.1</v>
      </c>
      <c r="C22" s="7">
        <v>0.2</v>
      </c>
      <c r="D22" s="7">
        <v>0.10000000000000009</v>
      </c>
      <c r="E22" s="7">
        <f t="shared" si="4"/>
        <v>0.59999999999999987</v>
      </c>
      <c r="F22" s="17">
        <f t="shared" si="2"/>
        <v>44.400000000000006</v>
      </c>
      <c r="G22" s="17">
        <f t="shared" si="2"/>
        <v>0.59000000000000008</v>
      </c>
      <c r="H22" s="17">
        <f t="shared" si="2"/>
        <v>8.610000000000003</v>
      </c>
      <c r="I22" s="17">
        <f t="shared" si="2"/>
        <v>11.939999999999998</v>
      </c>
      <c r="J22" s="17">
        <f t="shared" si="2"/>
        <v>20.869999999999997</v>
      </c>
      <c r="K22" s="17">
        <f t="shared" si="2"/>
        <v>4.2</v>
      </c>
      <c r="L22" s="17">
        <f t="shared" si="2"/>
        <v>1.37</v>
      </c>
      <c r="M22" s="17">
        <f t="shared" si="2"/>
        <v>1.7300000000000002</v>
      </c>
      <c r="N22" s="17">
        <f t="shared" si="2"/>
        <v>4.6599999999999993</v>
      </c>
      <c r="O22" s="17">
        <f t="shared" si="2"/>
        <v>0.23199999999999998</v>
      </c>
      <c r="P22" s="17">
        <f t="shared" si="3"/>
        <v>1.0400000000000006E-2</v>
      </c>
      <c r="Q22" s="17">
        <f t="shared" si="3"/>
        <v>7.3600000000000054E-2</v>
      </c>
      <c r="R22" s="17">
        <f t="shared" si="3"/>
        <v>0.18106999999999995</v>
      </c>
      <c r="S22" s="17">
        <f t="shared" si="3"/>
        <v>6.2300000000000001E-2</v>
      </c>
      <c r="T22" s="17">
        <f t="shared" si="3"/>
        <v>7.9200000000000052E-3</v>
      </c>
      <c r="U22" s="17">
        <f t="shared" si="3"/>
        <v>0.18407999999999999</v>
      </c>
      <c r="V22" s="17">
        <f t="shared" si="3"/>
        <v>0.36371999999999993</v>
      </c>
      <c r="W22" s="17">
        <f t="shared" si="3"/>
        <v>0.251</v>
      </c>
      <c r="X22" s="17">
        <f t="shared" si="3"/>
        <v>0.12120000000000003</v>
      </c>
      <c r="Y22" s="17">
        <f t="shared" si="3"/>
        <v>0.14271000000000006</v>
      </c>
      <c r="Z22" s="4">
        <f t="shared" si="6"/>
        <v>100</v>
      </c>
    </row>
    <row r="23" spans="1:26" ht="15" x14ac:dyDescent="0.25">
      <c r="A23" s="18" t="s">
        <v>42</v>
      </c>
      <c r="B23" s="7">
        <v>0.6</v>
      </c>
      <c r="C23" s="7">
        <v>0.2</v>
      </c>
      <c r="D23" s="7">
        <v>0.19999999999999996</v>
      </c>
      <c r="E23" s="7">
        <f t="shared" si="4"/>
        <v>0</v>
      </c>
      <c r="F23" s="17">
        <f t="shared" si="2"/>
        <v>58.599999999999994</v>
      </c>
      <c r="G23" s="17">
        <f t="shared" si="2"/>
        <v>1.0999999999999999</v>
      </c>
      <c r="H23" s="17">
        <f t="shared" si="2"/>
        <v>15.959999999999999</v>
      </c>
      <c r="I23" s="17">
        <f t="shared" si="2"/>
        <v>5.2399999999999993</v>
      </c>
      <c r="J23" s="17">
        <f t="shared" si="2"/>
        <v>3.82</v>
      </c>
      <c r="K23" s="17">
        <f t="shared" si="2"/>
        <v>6.1000000000000005</v>
      </c>
      <c r="L23" s="17">
        <f t="shared" si="2"/>
        <v>2.82</v>
      </c>
      <c r="M23" s="17">
        <f t="shared" si="2"/>
        <v>3.48</v>
      </c>
      <c r="N23" s="17">
        <f t="shared" si="2"/>
        <v>0.84</v>
      </c>
      <c r="O23" s="17">
        <f t="shared" si="2"/>
        <v>0.35999999999999993</v>
      </c>
      <c r="P23" s="17">
        <f t="shared" si="3"/>
        <v>1.9599999999999999E-2</v>
      </c>
      <c r="Q23" s="17">
        <f t="shared" si="3"/>
        <v>0.18619999999999998</v>
      </c>
      <c r="R23" s="17">
        <f t="shared" si="3"/>
        <v>1.6199999999999999E-3</v>
      </c>
      <c r="S23" s="17">
        <f t="shared" si="3"/>
        <v>2.5799999999999997E-2</v>
      </c>
      <c r="T23" s="17">
        <f t="shared" si="3"/>
        <v>1.8799999999999997E-2</v>
      </c>
      <c r="U23" s="17">
        <f t="shared" si="3"/>
        <v>0.14415999999999998</v>
      </c>
      <c r="V23" s="17">
        <f t="shared" si="3"/>
        <v>7.5439999999999993E-2</v>
      </c>
      <c r="W23" s="17">
        <f t="shared" si="3"/>
        <v>0.32200000000000001</v>
      </c>
      <c r="X23" s="17">
        <f t="shared" si="3"/>
        <v>0.54</v>
      </c>
      <c r="Y23" s="17">
        <f t="shared" si="3"/>
        <v>0.34638000000000002</v>
      </c>
      <c r="Z23" s="4">
        <f t="shared" si="6"/>
        <v>99.999999999999986</v>
      </c>
    </row>
    <row r="24" spans="1:26" ht="15" x14ac:dyDescent="0.25">
      <c r="A24" s="18" t="s">
        <v>43</v>
      </c>
      <c r="B24" s="7">
        <v>0.3</v>
      </c>
      <c r="C24" s="7">
        <v>0.1</v>
      </c>
      <c r="D24" s="7">
        <v>0.19999999999999996</v>
      </c>
      <c r="E24" s="7">
        <f t="shared" si="4"/>
        <v>0.4</v>
      </c>
      <c r="F24" s="17">
        <f t="shared" si="2"/>
        <v>50.5</v>
      </c>
      <c r="G24" s="17">
        <f t="shared" si="2"/>
        <v>0.65999999999999992</v>
      </c>
      <c r="H24" s="17">
        <f t="shared" si="2"/>
        <v>11.479999999999999</v>
      </c>
      <c r="I24" s="17">
        <f t="shared" si="2"/>
        <v>9.02</v>
      </c>
      <c r="J24" s="17">
        <f t="shared" si="2"/>
        <v>14.36</v>
      </c>
      <c r="K24" s="17">
        <f t="shared" si="2"/>
        <v>4.3499999999999996</v>
      </c>
      <c r="L24" s="17">
        <f t="shared" si="2"/>
        <v>2.0099999999999998</v>
      </c>
      <c r="M24" s="17">
        <f t="shared" si="2"/>
        <v>2.59</v>
      </c>
      <c r="N24" s="17">
        <f t="shared" si="2"/>
        <v>3.2500000000000004</v>
      </c>
      <c r="O24" s="17">
        <f t="shared" si="2"/>
        <v>0.22799999999999995</v>
      </c>
      <c r="P24" s="17">
        <f t="shared" si="3"/>
        <v>1.7999999999999999E-2</v>
      </c>
      <c r="Q24" s="17">
        <f t="shared" si="3"/>
        <v>0.15469999999999995</v>
      </c>
      <c r="R24" s="17">
        <f t="shared" si="3"/>
        <v>0.12100999999999999</v>
      </c>
      <c r="S24" s="17">
        <f t="shared" si="3"/>
        <v>4.4900000000000002E-2</v>
      </c>
      <c r="T24" s="17">
        <f t="shared" si="3"/>
        <v>1.5479999999999997E-2</v>
      </c>
      <c r="U24" s="17">
        <f t="shared" si="3"/>
        <v>0.11216</v>
      </c>
      <c r="V24" s="17">
        <f t="shared" si="3"/>
        <v>0.23944000000000001</v>
      </c>
      <c r="W24" s="17">
        <f t="shared" si="3"/>
        <v>0.28200000000000003</v>
      </c>
      <c r="X24" s="17">
        <f t="shared" si="3"/>
        <v>0.2908</v>
      </c>
      <c r="Y24" s="17">
        <f t="shared" si="3"/>
        <v>0.27350999999999998</v>
      </c>
      <c r="Z24" s="4">
        <f t="shared" si="6"/>
        <v>100</v>
      </c>
    </row>
    <row r="25" spans="1:26" ht="15" x14ac:dyDescent="0.25">
      <c r="A25" s="18" t="s">
        <v>44</v>
      </c>
      <c r="B25" s="7">
        <v>0.2</v>
      </c>
      <c r="C25" s="7">
        <v>0</v>
      </c>
      <c r="D25" s="7">
        <v>9.9999999999999978E-2</v>
      </c>
      <c r="E25" s="7">
        <f t="shared" si="4"/>
        <v>0.7</v>
      </c>
      <c r="F25" s="17">
        <f t="shared" si="2"/>
        <v>45.699999999999996</v>
      </c>
      <c r="G25" s="17">
        <f t="shared" si="2"/>
        <v>0.34</v>
      </c>
      <c r="H25" s="17">
        <f t="shared" si="2"/>
        <v>7.839999999999999</v>
      </c>
      <c r="I25" s="17">
        <f t="shared" si="2"/>
        <v>11.66</v>
      </c>
      <c r="J25" s="17">
        <f t="shared" si="2"/>
        <v>21.65</v>
      </c>
      <c r="K25" s="17">
        <f t="shared" si="2"/>
        <v>2.94</v>
      </c>
      <c r="L25" s="17">
        <f t="shared" si="2"/>
        <v>1.29</v>
      </c>
      <c r="M25" s="17">
        <f t="shared" si="2"/>
        <v>1.91</v>
      </c>
      <c r="N25" s="17">
        <f t="shared" si="2"/>
        <v>5.0699999999999994</v>
      </c>
      <c r="O25" s="17">
        <f t="shared" si="2"/>
        <v>0.129</v>
      </c>
      <c r="P25" s="17">
        <f t="shared" si="3"/>
        <v>1.0699999999999999E-2</v>
      </c>
      <c r="Q25" s="17">
        <f t="shared" si="3"/>
        <v>8.4799999999999986E-2</v>
      </c>
      <c r="R25" s="17">
        <f t="shared" si="3"/>
        <v>0.21034</v>
      </c>
      <c r="S25" s="17">
        <f t="shared" si="3"/>
        <v>5.3600000000000002E-2</v>
      </c>
      <c r="T25" s="17">
        <f t="shared" si="3"/>
        <v>8.1399999999999979E-3</v>
      </c>
      <c r="U25" s="17">
        <f t="shared" si="3"/>
        <v>7.8079999999999997E-2</v>
      </c>
      <c r="V25" s="17">
        <f t="shared" si="3"/>
        <v>0.35571999999999998</v>
      </c>
      <c r="W25" s="17">
        <f t="shared" si="3"/>
        <v>0.311</v>
      </c>
      <c r="X25" s="17">
        <f t="shared" si="3"/>
        <v>0.18140000000000003</v>
      </c>
      <c r="Y25" s="17">
        <f t="shared" si="3"/>
        <v>0.17721999999999999</v>
      </c>
      <c r="Z25" s="4">
        <f t="shared" si="6"/>
        <v>100.00000000000001</v>
      </c>
    </row>
    <row r="26" spans="1:26" ht="15" x14ac:dyDescent="0.25">
      <c r="A26" s="18" t="s">
        <v>45</v>
      </c>
      <c r="B26" s="7">
        <v>0</v>
      </c>
      <c r="C26" s="7">
        <v>0.9</v>
      </c>
      <c r="D26" s="7">
        <v>0.1</v>
      </c>
      <c r="E26" s="7">
        <f t="shared" si="4"/>
        <v>0</v>
      </c>
      <c r="F26" s="17">
        <f t="shared" si="2"/>
        <v>46.1</v>
      </c>
      <c r="G26" s="17">
        <f t="shared" si="2"/>
        <v>1.6900000000000002</v>
      </c>
      <c r="H26" s="17">
        <f t="shared" si="2"/>
        <v>14.23</v>
      </c>
      <c r="I26" s="17">
        <f t="shared" si="2"/>
        <v>10.120000000000001</v>
      </c>
      <c r="J26" s="17">
        <f t="shared" si="2"/>
        <v>10.889999999999999</v>
      </c>
      <c r="K26" s="17">
        <f t="shared" si="2"/>
        <v>9.41</v>
      </c>
      <c r="L26" s="17">
        <f t="shared" si="2"/>
        <v>2.2000000000000002</v>
      </c>
      <c r="M26" s="17">
        <f t="shared" si="2"/>
        <v>1.8</v>
      </c>
      <c r="N26" s="17">
        <f t="shared" si="2"/>
        <v>1.6500000000000001</v>
      </c>
      <c r="O26" s="17">
        <f t="shared" si="2"/>
        <v>0.65</v>
      </c>
      <c r="P26" s="17">
        <f t="shared" si="3"/>
        <v>1.0600000000000002E-2</v>
      </c>
      <c r="Q26" s="17">
        <f t="shared" si="3"/>
        <v>6.0899999999999996E-2</v>
      </c>
      <c r="R26" s="17">
        <f t="shared" si="3"/>
        <v>3.8000000000000004E-3</v>
      </c>
      <c r="S26" s="17">
        <f t="shared" si="3"/>
        <v>7.6000000000000012E-2</v>
      </c>
      <c r="T26" s="17">
        <f t="shared" si="3"/>
        <v>9.6000000000000009E-3</v>
      </c>
      <c r="U26" s="17">
        <f t="shared" si="3"/>
        <v>0.54008</v>
      </c>
      <c r="V26" s="17">
        <f t="shared" si="3"/>
        <v>0.27172000000000002</v>
      </c>
      <c r="W26" s="17">
        <f t="shared" si="3"/>
        <v>9.1000000000000011E-2</v>
      </c>
      <c r="X26" s="17">
        <f t="shared" si="3"/>
        <v>0.11000000000000001</v>
      </c>
      <c r="Y26" s="17">
        <f t="shared" si="3"/>
        <v>8.6300000000000016E-2</v>
      </c>
      <c r="Z26" s="4">
        <f t="shared" si="6"/>
        <v>100</v>
      </c>
    </row>
    <row r="27" spans="1:26" ht="15" x14ac:dyDescent="0.25">
      <c r="A27" s="23" t="s">
        <v>46</v>
      </c>
      <c r="B27" s="23">
        <v>0</v>
      </c>
      <c r="C27" s="23">
        <v>0</v>
      </c>
      <c r="D27" s="23">
        <v>0</v>
      </c>
      <c r="E27" s="23">
        <f t="shared" si="4"/>
        <v>1</v>
      </c>
      <c r="F27" s="17">
        <f>$B27*F$4+$C27*F$5+$D27*F$6+$E27*F$7</f>
        <v>39</v>
      </c>
      <c r="G27" s="17">
        <f t="shared" ref="F27:U40" si="7">$B27*G$4+$C27*G$5+$D27*G$6+$E27*G$7</f>
        <v>0.1</v>
      </c>
      <c r="H27" s="17">
        <f t="shared" si="7"/>
        <v>4</v>
      </c>
      <c r="I27" s="17">
        <f t="shared" si="7"/>
        <v>15</v>
      </c>
      <c r="J27" s="17">
        <f t="shared" si="7"/>
        <v>30</v>
      </c>
      <c r="K27" s="17">
        <f t="shared" si="7"/>
        <v>2</v>
      </c>
      <c r="L27" s="17">
        <f t="shared" si="7"/>
        <v>0.5</v>
      </c>
      <c r="M27" s="17">
        <f t="shared" si="7"/>
        <v>1</v>
      </c>
      <c r="N27" s="17">
        <f t="shared" si="7"/>
        <v>7</v>
      </c>
      <c r="O27" s="17">
        <f t="shared" si="7"/>
        <v>7.0000000000000007E-2</v>
      </c>
      <c r="P27" s="17">
        <f t="shared" si="7"/>
        <v>3.0000000000000001E-3</v>
      </c>
      <c r="Q27" s="17">
        <f t="shared" si="7"/>
        <v>4.0000000000000001E-3</v>
      </c>
      <c r="R27" s="17">
        <f t="shared" si="7"/>
        <v>0.3</v>
      </c>
      <c r="S27" s="17">
        <f t="shared" si="7"/>
        <v>7.0000000000000007E-2</v>
      </c>
      <c r="T27" s="17">
        <f t="shared" si="7"/>
        <v>2.0000000000000001E-4</v>
      </c>
      <c r="U27" s="17">
        <f t="shared" si="7"/>
        <v>0.1</v>
      </c>
      <c r="V27" s="17">
        <f t="shared" ref="P27:AE40" si="8">$B27*V$4+$C27*V$5+$D27*V$6+$E27*V$7</f>
        <v>0.5</v>
      </c>
      <c r="W27" s="17">
        <f t="shared" si="8"/>
        <v>0.3</v>
      </c>
      <c r="X27" s="17">
        <f t="shared" si="8"/>
        <v>2E-3</v>
      </c>
      <c r="Y27" s="17">
        <f t="shared" si="8"/>
        <v>5.0799999999999998E-2</v>
      </c>
      <c r="Z27" s="4">
        <f t="shared" si="6"/>
        <v>99.999999999999972</v>
      </c>
    </row>
    <row r="28" spans="1:26" ht="15" x14ac:dyDescent="0.25">
      <c r="A28" s="23" t="s">
        <v>47</v>
      </c>
      <c r="B28" s="23">
        <v>1</v>
      </c>
      <c r="C28" s="23">
        <v>0</v>
      </c>
      <c r="D28" s="23">
        <v>0</v>
      </c>
      <c r="E28" s="23">
        <f t="shared" si="4"/>
        <v>0</v>
      </c>
      <c r="F28" s="17">
        <f t="shared" si="7"/>
        <v>64</v>
      </c>
      <c r="G28" s="17">
        <f t="shared" si="7"/>
        <v>1</v>
      </c>
      <c r="H28" s="17">
        <f t="shared" si="7"/>
        <v>15.7</v>
      </c>
      <c r="I28" s="17">
        <f t="shared" si="7"/>
        <v>3.8</v>
      </c>
      <c r="J28" s="17">
        <f t="shared" si="7"/>
        <v>1</v>
      </c>
      <c r="K28" s="17">
        <f t="shared" si="7"/>
        <v>5.2</v>
      </c>
      <c r="L28" s="17">
        <f t="shared" si="7"/>
        <v>2.7</v>
      </c>
      <c r="M28" s="17">
        <f t="shared" si="7"/>
        <v>3.8</v>
      </c>
      <c r="N28" s="17">
        <f t="shared" si="7"/>
        <v>0.7</v>
      </c>
      <c r="O28" s="17">
        <f t="shared" si="7"/>
        <v>0.3</v>
      </c>
      <c r="P28" s="17">
        <f t="shared" si="8"/>
        <v>8.0000000000000002E-3</v>
      </c>
      <c r="Q28" s="17">
        <f t="shared" si="8"/>
        <v>0.11</v>
      </c>
      <c r="R28" s="17">
        <f t="shared" si="8"/>
        <v>6.9999999999999999E-4</v>
      </c>
      <c r="S28" s="17">
        <f t="shared" si="8"/>
        <v>3.0000000000000001E-3</v>
      </c>
      <c r="T28" s="17">
        <f t="shared" si="8"/>
        <v>0.01</v>
      </c>
      <c r="U28" s="17">
        <f t="shared" si="8"/>
        <v>0.04</v>
      </c>
      <c r="V28" s="17">
        <f t="shared" si="8"/>
        <v>0.02</v>
      </c>
      <c r="W28" s="17">
        <f t="shared" si="8"/>
        <v>0.5</v>
      </c>
      <c r="X28" s="17">
        <f t="shared" si="8"/>
        <v>0.8</v>
      </c>
      <c r="Y28" s="17">
        <f t="shared" si="8"/>
        <v>0.30830000000000002</v>
      </c>
      <c r="Z28" s="4">
        <f t="shared" si="6"/>
        <v>100</v>
      </c>
    </row>
    <row r="29" spans="1:26" ht="15" x14ac:dyDescent="0.25">
      <c r="A29" s="23" t="s">
        <v>48</v>
      </c>
      <c r="B29" s="23">
        <v>0</v>
      </c>
      <c r="C29" s="23">
        <v>1</v>
      </c>
      <c r="D29" s="23">
        <v>0</v>
      </c>
      <c r="E29" s="23">
        <f t="shared" si="4"/>
        <v>0</v>
      </c>
      <c r="F29" s="17">
        <f t="shared" si="7"/>
        <v>45</v>
      </c>
      <c r="G29" s="17">
        <f t="shared" si="7"/>
        <v>1.8</v>
      </c>
      <c r="H29" s="17">
        <f t="shared" si="7"/>
        <v>13.7</v>
      </c>
      <c r="I29" s="17">
        <f t="shared" si="7"/>
        <v>10.8</v>
      </c>
      <c r="J29" s="17">
        <f t="shared" si="7"/>
        <v>11.6</v>
      </c>
      <c r="K29" s="17">
        <f t="shared" si="7"/>
        <v>9.9</v>
      </c>
      <c r="L29" s="17">
        <f t="shared" si="7"/>
        <v>2</v>
      </c>
      <c r="M29" s="17">
        <f t="shared" si="7"/>
        <v>1.5</v>
      </c>
      <c r="N29" s="17">
        <f t="shared" si="7"/>
        <v>1.8</v>
      </c>
      <c r="O29" s="17">
        <f t="shared" si="7"/>
        <v>0.7</v>
      </c>
      <c r="P29" s="17">
        <f t="shared" si="8"/>
        <v>4.0000000000000001E-3</v>
      </c>
      <c r="Q29" s="17">
        <f t="shared" si="8"/>
        <v>1E-3</v>
      </c>
      <c r="R29" s="17">
        <f t="shared" si="8"/>
        <v>4.0000000000000001E-3</v>
      </c>
      <c r="S29" s="17">
        <f t="shared" si="8"/>
        <v>0.08</v>
      </c>
      <c r="T29" s="17">
        <f t="shared" si="8"/>
        <v>4.0000000000000001E-3</v>
      </c>
      <c r="U29" s="17">
        <f t="shared" si="8"/>
        <v>0.6</v>
      </c>
      <c r="V29" s="17">
        <f t="shared" si="8"/>
        <v>0.3</v>
      </c>
      <c r="W29" s="17">
        <f t="shared" si="8"/>
        <v>0.1</v>
      </c>
      <c r="X29" s="17">
        <f t="shared" si="8"/>
        <v>0.1</v>
      </c>
      <c r="Y29" s="17">
        <f t="shared" si="8"/>
        <v>7.0000000000000001E-3</v>
      </c>
      <c r="Z29" s="4">
        <f t="shared" si="6"/>
        <v>100</v>
      </c>
    </row>
    <row r="30" spans="1:26" ht="15" x14ac:dyDescent="0.25">
      <c r="A30" s="23" t="s">
        <v>49</v>
      </c>
      <c r="B30" s="23">
        <v>0</v>
      </c>
      <c r="C30" s="23">
        <v>0</v>
      </c>
      <c r="D30" s="23">
        <v>1</v>
      </c>
      <c r="E30" s="23">
        <f t="shared" si="4"/>
        <v>0</v>
      </c>
      <c r="F30" s="17">
        <f t="shared" si="7"/>
        <v>56</v>
      </c>
      <c r="G30" s="17">
        <f t="shared" si="7"/>
        <v>0.7</v>
      </c>
      <c r="H30" s="17">
        <f t="shared" si="7"/>
        <v>19</v>
      </c>
      <c r="I30" s="17">
        <f t="shared" si="7"/>
        <v>4</v>
      </c>
      <c r="J30" s="17">
        <f t="shared" si="7"/>
        <v>4.5</v>
      </c>
      <c r="K30" s="17">
        <f t="shared" si="7"/>
        <v>5</v>
      </c>
      <c r="L30" s="17">
        <f t="shared" si="7"/>
        <v>4</v>
      </c>
      <c r="M30" s="17">
        <f t="shared" si="7"/>
        <v>4.5</v>
      </c>
      <c r="N30" s="17">
        <f t="shared" si="7"/>
        <v>0.3</v>
      </c>
      <c r="O30" s="17">
        <f t="shared" si="7"/>
        <v>0.2</v>
      </c>
      <c r="P30" s="17">
        <f t="shared" si="8"/>
        <v>7.0000000000000007E-2</v>
      </c>
      <c r="Q30" s="17">
        <f t="shared" si="8"/>
        <v>0.6</v>
      </c>
      <c r="R30" s="17">
        <f t="shared" si="8"/>
        <v>2E-3</v>
      </c>
      <c r="S30" s="17">
        <f t="shared" si="8"/>
        <v>0.04</v>
      </c>
      <c r="T30" s="17">
        <f t="shared" si="8"/>
        <v>0.06</v>
      </c>
      <c r="U30" s="17">
        <f t="shared" si="8"/>
        <v>8.0000000000000004E-4</v>
      </c>
      <c r="V30" s="17">
        <f t="shared" si="8"/>
        <v>1.72E-2</v>
      </c>
      <c r="W30" s="17">
        <f t="shared" si="8"/>
        <v>0.01</v>
      </c>
      <c r="X30" s="17">
        <f t="shared" si="8"/>
        <v>0.2</v>
      </c>
      <c r="Y30" s="17">
        <f t="shared" si="8"/>
        <v>0.8</v>
      </c>
      <c r="Z30" s="4">
        <f t="shared" si="6"/>
        <v>100</v>
      </c>
    </row>
    <row r="31" spans="1:26" ht="15" x14ac:dyDescent="0.25">
      <c r="A31" s="18" t="s">
        <v>51</v>
      </c>
      <c r="B31" s="7">
        <v>0.44</v>
      </c>
      <c r="C31" s="7">
        <v>0.2</v>
      </c>
      <c r="D31" s="7">
        <v>0.1</v>
      </c>
      <c r="E31" s="7">
        <f>1-(B31+C31+D31)</f>
        <v>0.26</v>
      </c>
      <c r="F31" s="17">
        <f t="shared" si="7"/>
        <v>52.9</v>
      </c>
      <c r="G31" s="17">
        <f t="shared" si="7"/>
        <v>0.89600000000000002</v>
      </c>
      <c r="H31" s="17">
        <f t="shared" si="7"/>
        <v>12.588000000000001</v>
      </c>
      <c r="I31" s="17">
        <f t="shared" si="7"/>
        <v>8.1320000000000014</v>
      </c>
      <c r="J31" s="17">
        <f t="shared" si="7"/>
        <v>11.010000000000002</v>
      </c>
      <c r="K31" s="17">
        <f t="shared" si="7"/>
        <v>5.2880000000000003</v>
      </c>
      <c r="L31" s="17">
        <f t="shared" si="7"/>
        <v>2.1179999999999999</v>
      </c>
      <c r="M31" s="17">
        <f t="shared" si="7"/>
        <v>2.6820000000000004</v>
      </c>
      <c r="N31" s="17">
        <f t="shared" si="7"/>
        <v>2.5180000000000002</v>
      </c>
      <c r="O31" s="17">
        <f t="shared" si="7"/>
        <v>0.31020000000000003</v>
      </c>
      <c r="P31" s="17">
        <f t="shared" si="8"/>
        <v>1.21E-2</v>
      </c>
      <c r="Q31" s="17">
        <f t="shared" si="8"/>
        <v>0.10964</v>
      </c>
      <c r="R31" s="17">
        <f t="shared" si="8"/>
        <v>7.9308000000000003E-2</v>
      </c>
      <c r="S31" s="17">
        <f t="shared" si="8"/>
        <v>3.952E-2</v>
      </c>
      <c r="T31" s="17">
        <f t="shared" si="8"/>
        <v>1.1252000000000002E-2</v>
      </c>
      <c r="U31" s="17">
        <f t="shared" si="8"/>
        <v>0.16367999999999999</v>
      </c>
      <c r="V31" s="17">
        <f t="shared" si="8"/>
        <v>0.20052</v>
      </c>
      <c r="W31" s="17">
        <f t="shared" si="8"/>
        <v>0.31900000000000001</v>
      </c>
      <c r="X31" s="17">
        <f t="shared" si="8"/>
        <v>0.39252000000000009</v>
      </c>
      <c r="Y31" s="17">
        <f t="shared" si="8"/>
        <v>0.23026000000000005</v>
      </c>
      <c r="Z31" s="4">
        <f t="shared" ref="Z31:Z40" si="9">SUM(F31:Y31)</f>
        <v>100</v>
      </c>
    </row>
    <row r="32" spans="1:26" ht="15" x14ac:dyDescent="0.25">
      <c r="A32" s="18" t="s">
        <v>52</v>
      </c>
      <c r="B32" s="7">
        <v>0.72</v>
      </c>
      <c r="C32" s="7">
        <v>0</v>
      </c>
      <c r="D32" s="7">
        <v>0</v>
      </c>
      <c r="E32" s="7">
        <f t="shared" ref="E31:E40" si="10">1-(B32+C32+D32)</f>
        <v>0.28000000000000003</v>
      </c>
      <c r="F32" s="17">
        <f t="shared" si="7"/>
        <v>57</v>
      </c>
      <c r="G32" s="17">
        <f t="shared" si="7"/>
        <v>0.748</v>
      </c>
      <c r="H32" s="17">
        <f t="shared" si="7"/>
        <v>12.423999999999999</v>
      </c>
      <c r="I32" s="17">
        <f t="shared" si="7"/>
        <v>6.9359999999999999</v>
      </c>
      <c r="J32" s="17">
        <f t="shared" si="7"/>
        <v>9.120000000000001</v>
      </c>
      <c r="K32" s="17">
        <f t="shared" si="7"/>
        <v>4.3040000000000003</v>
      </c>
      <c r="L32" s="17">
        <f t="shared" si="7"/>
        <v>2.0840000000000001</v>
      </c>
      <c r="M32" s="17">
        <f t="shared" si="7"/>
        <v>3.016</v>
      </c>
      <c r="N32" s="17">
        <f t="shared" si="7"/>
        <v>2.4640000000000004</v>
      </c>
      <c r="O32" s="17">
        <f t="shared" si="7"/>
        <v>0.2356</v>
      </c>
      <c r="P32" s="17">
        <f t="shared" si="8"/>
        <v>6.6E-3</v>
      </c>
      <c r="Q32" s="17">
        <f t="shared" si="8"/>
        <v>8.0319999999999989E-2</v>
      </c>
      <c r="R32" s="17">
        <f t="shared" si="8"/>
        <v>8.450400000000001E-2</v>
      </c>
      <c r="S32" s="17">
        <f t="shared" si="8"/>
        <v>2.1760000000000002E-2</v>
      </c>
      <c r="T32" s="17">
        <f t="shared" si="8"/>
        <v>7.2559999999999994E-3</v>
      </c>
      <c r="U32" s="17">
        <f t="shared" si="8"/>
        <v>5.6800000000000003E-2</v>
      </c>
      <c r="V32" s="17">
        <f t="shared" si="8"/>
        <v>0.15440000000000001</v>
      </c>
      <c r="W32" s="17">
        <f t="shared" si="8"/>
        <v>0.44400000000000001</v>
      </c>
      <c r="X32" s="17">
        <f t="shared" si="8"/>
        <v>0.57655999999999996</v>
      </c>
      <c r="Y32" s="17">
        <f t="shared" si="8"/>
        <v>0.23620000000000002</v>
      </c>
      <c r="Z32" s="4">
        <f t="shared" si="9"/>
        <v>100.00000000000001</v>
      </c>
    </row>
    <row r="33" spans="1:26" ht="15" x14ac:dyDescent="0.25">
      <c r="A33" s="18" t="s">
        <v>53</v>
      </c>
      <c r="B33" s="7">
        <v>0.01</v>
      </c>
      <c r="C33" s="7">
        <v>0.03</v>
      </c>
      <c r="D33" s="7">
        <v>0.88</v>
      </c>
      <c r="E33" s="7">
        <f t="shared" si="10"/>
        <v>7.999999999999996E-2</v>
      </c>
      <c r="F33" s="17">
        <f t="shared" si="7"/>
        <v>54.39</v>
      </c>
      <c r="G33" s="17">
        <f t="shared" si="7"/>
        <v>0.68799999999999994</v>
      </c>
      <c r="H33" s="17">
        <f t="shared" si="7"/>
        <v>17.608000000000001</v>
      </c>
      <c r="I33" s="17">
        <f t="shared" si="7"/>
        <v>5.081999999999999</v>
      </c>
      <c r="J33" s="17">
        <f t="shared" si="7"/>
        <v>6.7179999999999982</v>
      </c>
      <c r="K33" s="17">
        <f t="shared" si="7"/>
        <v>4.9090000000000007</v>
      </c>
      <c r="L33" s="17">
        <f t="shared" si="7"/>
        <v>3.6470000000000002</v>
      </c>
      <c r="M33" s="17">
        <f t="shared" si="7"/>
        <v>4.1230000000000002</v>
      </c>
      <c r="N33" s="17">
        <f t="shared" si="7"/>
        <v>0.88499999999999979</v>
      </c>
      <c r="O33" s="17">
        <f t="shared" si="7"/>
        <v>0.2056</v>
      </c>
      <c r="P33" s="17">
        <f t="shared" si="8"/>
        <v>6.2040000000000005E-2</v>
      </c>
      <c r="Q33" s="17">
        <f t="shared" si="8"/>
        <v>0.52944999999999998</v>
      </c>
      <c r="R33" s="17">
        <f t="shared" si="8"/>
        <v>2.5886999999999986E-2</v>
      </c>
      <c r="S33" s="17">
        <f t="shared" si="8"/>
        <v>4.3230000000000005E-2</v>
      </c>
      <c r="T33" s="17">
        <f t="shared" si="8"/>
        <v>5.3036E-2</v>
      </c>
      <c r="U33" s="17">
        <f t="shared" si="8"/>
        <v>2.7103999999999996E-2</v>
      </c>
      <c r="V33" s="17">
        <f t="shared" si="8"/>
        <v>6.4335999999999977E-2</v>
      </c>
      <c r="W33" s="17">
        <f t="shared" si="8"/>
        <v>4.0799999999999989E-2</v>
      </c>
      <c r="X33" s="17">
        <f t="shared" si="8"/>
        <v>0.18716000000000002</v>
      </c>
      <c r="Y33" s="17">
        <f t="shared" si="8"/>
        <v>0.71135700000000002</v>
      </c>
      <c r="Z33" s="4">
        <f t="shared" si="9"/>
        <v>100.00000000000003</v>
      </c>
    </row>
    <row r="34" spans="1:26" ht="15" x14ac:dyDescent="0.25">
      <c r="A34" s="18" t="s">
        <v>54</v>
      </c>
      <c r="B34" s="7">
        <v>0.25</v>
      </c>
      <c r="C34" s="7">
        <v>0.25</v>
      </c>
      <c r="D34" s="7">
        <v>0.25</v>
      </c>
      <c r="E34" s="7">
        <f t="shared" si="10"/>
        <v>0.25</v>
      </c>
      <c r="F34" s="17">
        <f t="shared" si="7"/>
        <v>51</v>
      </c>
      <c r="G34" s="17">
        <f t="shared" si="7"/>
        <v>0.9</v>
      </c>
      <c r="H34" s="17">
        <f t="shared" si="7"/>
        <v>13.1</v>
      </c>
      <c r="I34" s="17">
        <f t="shared" si="7"/>
        <v>8.4</v>
      </c>
      <c r="J34" s="17">
        <f t="shared" si="7"/>
        <v>11.775</v>
      </c>
      <c r="K34" s="17">
        <f t="shared" si="7"/>
        <v>5.5250000000000004</v>
      </c>
      <c r="L34" s="17">
        <f t="shared" si="7"/>
        <v>2.2999999999999998</v>
      </c>
      <c r="M34" s="17">
        <f t="shared" si="7"/>
        <v>2.7</v>
      </c>
      <c r="N34" s="17">
        <f t="shared" si="7"/>
        <v>2.4500000000000002</v>
      </c>
      <c r="O34" s="17">
        <f t="shared" si="7"/>
        <v>0.3175</v>
      </c>
      <c r="P34" s="17">
        <f t="shared" si="8"/>
        <v>2.1250000000000002E-2</v>
      </c>
      <c r="Q34" s="17">
        <f t="shared" si="8"/>
        <v>0.17874999999999999</v>
      </c>
      <c r="R34" s="17">
        <f t="shared" si="8"/>
        <v>7.6674999999999993E-2</v>
      </c>
      <c r="S34" s="17">
        <f t="shared" si="8"/>
        <v>4.8250000000000001E-2</v>
      </c>
      <c r="T34" s="17">
        <f t="shared" si="8"/>
        <v>1.8550000000000001E-2</v>
      </c>
      <c r="U34" s="17">
        <f t="shared" si="8"/>
        <v>0.1852</v>
      </c>
      <c r="V34" s="17">
        <f t="shared" si="8"/>
        <v>0.20929999999999999</v>
      </c>
      <c r="W34" s="17">
        <f t="shared" si="8"/>
        <v>0.22749999999999998</v>
      </c>
      <c r="X34" s="17">
        <f t="shared" si="8"/>
        <v>0.27550000000000002</v>
      </c>
      <c r="Y34" s="17">
        <f t="shared" si="8"/>
        <v>0.29152499999999998</v>
      </c>
      <c r="Z34" s="4">
        <f t="shared" si="9"/>
        <v>99.999999999999986</v>
      </c>
    </row>
    <row r="35" spans="1:26" ht="15" x14ac:dyDescent="0.25">
      <c r="A35" s="18" t="s">
        <v>55</v>
      </c>
      <c r="B35" s="7">
        <v>0.1</v>
      </c>
      <c r="C35" s="7">
        <v>0.2</v>
      </c>
      <c r="D35" s="7">
        <v>0.3</v>
      </c>
      <c r="E35" s="7">
        <f t="shared" si="10"/>
        <v>0.39999999999999991</v>
      </c>
      <c r="F35" s="17">
        <f t="shared" si="7"/>
        <v>47.8</v>
      </c>
      <c r="G35" s="17">
        <f t="shared" si="7"/>
        <v>0.71000000000000008</v>
      </c>
      <c r="H35" s="17">
        <f t="shared" si="7"/>
        <v>11.610000000000001</v>
      </c>
      <c r="I35" s="17">
        <f t="shared" si="7"/>
        <v>9.7399999999999984</v>
      </c>
      <c r="J35" s="17">
        <f t="shared" si="7"/>
        <v>15.769999999999996</v>
      </c>
      <c r="K35" s="17">
        <f t="shared" si="7"/>
        <v>4.8</v>
      </c>
      <c r="L35" s="17">
        <f t="shared" si="7"/>
        <v>2.0700000000000003</v>
      </c>
      <c r="M35" s="17">
        <f t="shared" si="7"/>
        <v>2.4299999999999997</v>
      </c>
      <c r="N35" s="17">
        <f t="shared" si="7"/>
        <v>3.3199999999999994</v>
      </c>
      <c r="O35" s="17">
        <f t="shared" si="7"/>
        <v>0.25800000000000001</v>
      </c>
      <c r="P35" s="17">
        <f t="shared" si="8"/>
        <v>2.3800000000000002E-2</v>
      </c>
      <c r="Q35" s="17">
        <f t="shared" si="8"/>
        <v>0.19279999999999997</v>
      </c>
      <c r="R35" s="17">
        <f t="shared" si="8"/>
        <v>0.12146999999999997</v>
      </c>
      <c r="S35" s="17">
        <f t="shared" si="8"/>
        <v>5.6300000000000003E-2</v>
      </c>
      <c r="T35" s="17">
        <f t="shared" si="8"/>
        <v>1.9879999999999998E-2</v>
      </c>
      <c r="U35" s="17">
        <f t="shared" si="8"/>
        <v>0.16424</v>
      </c>
      <c r="V35" s="17">
        <f t="shared" si="8"/>
        <v>0.26715999999999995</v>
      </c>
      <c r="W35" s="17">
        <f t="shared" si="8"/>
        <v>0.19299999999999998</v>
      </c>
      <c r="X35" s="17">
        <f t="shared" si="8"/>
        <v>0.16080000000000003</v>
      </c>
      <c r="Y35" s="17">
        <f t="shared" si="8"/>
        <v>0.29254999999999998</v>
      </c>
      <c r="Z35" s="4">
        <f t="shared" si="9"/>
        <v>100</v>
      </c>
    </row>
    <row r="36" spans="1:26" ht="15" x14ac:dyDescent="0.25">
      <c r="A36" s="18" t="s">
        <v>56</v>
      </c>
      <c r="B36" s="7">
        <v>0.5</v>
      </c>
      <c r="C36" s="7">
        <v>0.3</v>
      </c>
      <c r="D36" s="7">
        <v>0</v>
      </c>
      <c r="E36" s="7">
        <f t="shared" si="10"/>
        <v>0.19999999999999996</v>
      </c>
      <c r="F36" s="17">
        <f t="shared" si="7"/>
        <v>53.3</v>
      </c>
      <c r="G36" s="17">
        <f t="shared" si="7"/>
        <v>1.06</v>
      </c>
      <c r="H36" s="17">
        <f t="shared" si="7"/>
        <v>12.759999999999998</v>
      </c>
      <c r="I36" s="17">
        <f t="shared" si="7"/>
        <v>8.14</v>
      </c>
      <c r="J36" s="17">
        <f t="shared" si="7"/>
        <v>9.9799999999999986</v>
      </c>
      <c r="K36" s="17">
        <f t="shared" si="7"/>
        <v>5.9700000000000006</v>
      </c>
      <c r="L36" s="17">
        <f t="shared" si="7"/>
        <v>2.0500000000000003</v>
      </c>
      <c r="M36" s="17">
        <f t="shared" si="7"/>
        <v>2.5499999999999998</v>
      </c>
      <c r="N36" s="17">
        <f t="shared" si="7"/>
        <v>2.2899999999999996</v>
      </c>
      <c r="O36" s="17">
        <f t="shared" si="7"/>
        <v>0.374</v>
      </c>
      <c r="P36" s="17">
        <f t="shared" si="8"/>
        <v>5.7999999999999996E-3</v>
      </c>
      <c r="Q36" s="17">
        <f t="shared" si="8"/>
        <v>5.6100000000000004E-2</v>
      </c>
      <c r="R36" s="17">
        <f t="shared" si="8"/>
        <v>6.1549999999999987E-2</v>
      </c>
      <c r="S36" s="17">
        <f t="shared" si="8"/>
        <v>3.95E-2</v>
      </c>
      <c r="T36" s="17">
        <f t="shared" si="8"/>
        <v>6.2399999999999999E-3</v>
      </c>
      <c r="U36" s="17">
        <f t="shared" si="8"/>
        <v>0.21999999999999997</v>
      </c>
      <c r="V36" s="17">
        <f t="shared" si="8"/>
        <v>0.19999999999999996</v>
      </c>
      <c r="W36" s="17">
        <f t="shared" si="8"/>
        <v>0.34</v>
      </c>
      <c r="X36" s="17">
        <f t="shared" si="8"/>
        <v>0.43040000000000006</v>
      </c>
      <c r="Y36" s="17">
        <f t="shared" si="8"/>
        <v>0.16641</v>
      </c>
      <c r="Z36" s="4">
        <f t="shared" si="9"/>
        <v>100.00000000000001</v>
      </c>
    </row>
    <row r="37" spans="1:26" ht="15" x14ac:dyDescent="0.25">
      <c r="A37" s="18" t="s">
        <v>57</v>
      </c>
      <c r="B37" s="7">
        <v>0.33</v>
      </c>
      <c r="C37" s="7">
        <v>0.33</v>
      </c>
      <c r="D37" s="7">
        <v>0.33</v>
      </c>
      <c r="E37" s="7">
        <f t="shared" si="10"/>
        <v>1.0000000000000009E-2</v>
      </c>
      <c r="F37" s="17">
        <f t="shared" si="7"/>
        <v>54.84</v>
      </c>
      <c r="G37" s="17">
        <f t="shared" si="7"/>
        <v>1.1560000000000001</v>
      </c>
      <c r="H37" s="17">
        <f t="shared" si="7"/>
        <v>16.012</v>
      </c>
      <c r="I37" s="17">
        <f t="shared" si="7"/>
        <v>6.2880000000000011</v>
      </c>
      <c r="J37" s="17">
        <f t="shared" si="7"/>
        <v>5.9429999999999996</v>
      </c>
      <c r="K37" s="17">
        <f t="shared" si="7"/>
        <v>6.6530000000000005</v>
      </c>
      <c r="L37" s="17">
        <f t="shared" si="7"/>
        <v>2.8760000000000003</v>
      </c>
      <c r="M37" s="17">
        <f t="shared" si="7"/>
        <v>3.2439999999999998</v>
      </c>
      <c r="N37" s="17">
        <f t="shared" si="7"/>
        <v>0.99400000000000011</v>
      </c>
      <c r="O37" s="17">
        <f t="shared" si="7"/>
        <v>0.39669999999999994</v>
      </c>
      <c r="P37" s="17">
        <f t="shared" si="8"/>
        <v>2.7089999999999999E-2</v>
      </c>
      <c r="Q37" s="17">
        <f t="shared" si="8"/>
        <v>0.23467000000000002</v>
      </c>
      <c r="R37" s="17">
        <f t="shared" si="8"/>
        <v>5.211000000000003E-3</v>
      </c>
      <c r="S37" s="17">
        <f t="shared" si="8"/>
        <v>4.1290000000000007E-2</v>
      </c>
      <c r="T37" s="17">
        <f t="shared" si="8"/>
        <v>2.4422000000000003E-2</v>
      </c>
      <c r="U37" s="17">
        <f t="shared" si="8"/>
        <v>0.21246399999999999</v>
      </c>
      <c r="V37" s="17">
        <f t="shared" si="8"/>
        <v>0.116276</v>
      </c>
      <c r="W37" s="17">
        <f t="shared" si="8"/>
        <v>0.20430000000000001</v>
      </c>
      <c r="X37" s="17">
        <f t="shared" si="8"/>
        <v>0.36302000000000006</v>
      </c>
      <c r="Y37" s="17">
        <f t="shared" si="8"/>
        <v>0.36855700000000002</v>
      </c>
      <c r="Z37" s="4">
        <f t="shared" si="9"/>
        <v>100.00000000000001</v>
      </c>
    </row>
    <row r="38" spans="1:26" ht="15" x14ac:dyDescent="0.25">
      <c r="A38" s="18" t="s">
        <v>58</v>
      </c>
      <c r="B38" s="7">
        <v>0.75</v>
      </c>
      <c r="C38" s="7">
        <v>0.1</v>
      </c>
      <c r="D38" s="7">
        <v>0.1</v>
      </c>
      <c r="E38" s="7">
        <f t="shared" si="10"/>
        <v>5.0000000000000044E-2</v>
      </c>
      <c r="F38" s="17">
        <f t="shared" si="7"/>
        <v>60.050000000000004</v>
      </c>
      <c r="G38" s="17">
        <f t="shared" si="7"/>
        <v>1.0049999999999999</v>
      </c>
      <c r="H38" s="17">
        <f t="shared" si="7"/>
        <v>15.245000000000001</v>
      </c>
      <c r="I38" s="17">
        <f t="shared" si="7"/>
        <v>5.080000000000001</v>
      </c>
      <c r="J38" s="17">
        <f t="shared" si="7"/>
        <v>3.8600000000000012</v>
      </c>
      <c r="K38" s="17">
        <f t="shared" si="7"/>
        <v>5.49</v>
      </c>
      <c r="L38" s="17">
        <f t="shared" si="7"/>
        <v>2.6500000000000004</v>
      </c>
      <c r="M38" s="17">
        <f t="shared" si="7"/>
        <v>3.5</v>
      </c>
      <c r="N38" s="17">
        <f t="shared" si="7"/>
        <v>1.0850000000000004</v>
      </c>
      <c r="O38" s="17">
        <f t="shared" si="7"/>
        <v>0.31850000000000001</v>
      </c>
      <c r="P38" s="17">
        <f t="shared" si="8"/>
        <v>1.3550000000000003E-2</v>
      </c>
      <c r="Q38" s="17">
        <f t="shared" si="8"/>
        <v>0.14280000000000001</v>
      </c>
      <c r="R38" s="17">
        <f t="shared" si="8"/>
        <v>1.6125000000000014E-2</v>
      </c>
      <c r="S38" s="17">
        <f t="shared" si="8"/>
        <v>1.7750000000000005E-2</v>
      </c>
      <c r="T38" s="17">
        <f t="shared" si="8"/>
        <v>1.3909999999999999E-2</v>
      </c>
      <c r="U38" s="17">
        <f t="shared" si="8"/>
        <v>9.5079999999999998E-2</v>
      </c>
      <c r="V38" s="17">
        <f t="shared" si="8"/>
        <v>7.172000000000002E-2</v>
      </c>
      <c r="W38" s="17">
        <f t="shared" si="8"/>
        <v>0.40100000000000002</v>
      </c>
      <c r="X38" s="17">
        <f t="shared" si="8"/>
        <v>0.6301000000000001</v>
      </c>
      <c r="Y38" s="17">
        <f t="shared" si="8"/>
        <v>0.31446499999999999</v>
      </c>
      <c r="Z38" s="4">
        <f t="shared" si="9"/>
        <v>99.999999999999986</v>
      </c>
    </row>
    <row r="39" spans="1:26" ht="15" x14ac:dyDescent="0.25">
      <c r="A39" s="18" t="s">
        <v>59</v>
      </c>
      <c r="B39" s="7">
        <v>0.05</v>
      </c>
      <c r="C39" s="7">
        <v>0.15</v>
      </c>
      <c r="D39" s="7">
        <v>0.2</v>
      </c>
      <c r="E39" s="7">
        <f t="shared" si="10"/>
        <v>0.6</v>
      </c>
      <c r="F39" s="17">
        <f t="shared" si="7"/>
        <v>44.55</v>
      </c>
      <c r="G39" s="17">
        <f t="shared" si="7"/>
        <v>0.52</v>
      </c>
      <c r="H39" s="17">
        <f t="shared" si="7"/>
        <v>9.0400000000000009</v>
      </c>
      <c r="I39" s="17">
        <f t="shared" si="7"/>
        <v>11.61</v>
      </c>
      <c r="J39" s="17">
        <f t="shared" si="7"/>
        <v>20.69</v>
      </c>
      <c r="K39" s="17">
        <f t="shared" si="7"/>
        <v>3.9450000000000003</v>
      </c>
      <c r="L39" s="17">
        <f t="shared" si="7"/>
        <v>1.5350000000000001</v>
      </c>
      <c r="M39" s="17">
        <f t="shared" si="7"/>
        <v>1.915</v>
      </c>
      <c r="N39" s="17">
        <f t="shared" si="7"/>
        <v>4.5650000000000004</v>
      </c>
      <c r="O39" s="17">
        <f t="shared" si="7"/>
        <v>0.20200000000000001</v>
      </c>
      <c r="P39" s="17">
        <f t="shared" si="8"/>
        <v>1.6800000000000002E-2</v>
      </c>
      <c r="Q39" s="17">
        <f t="shared" si="8"/>
        <v>0.12805</v>
      </c>
      <c r="R39" s="17">
        <f t="shared" si="8"/>
        <v>0.181035</v>
      </c>
      <c r="S39" s="17">
        <f t="shared" si="8"/>
        <v>6.2150000000000004E-2</v>
      </c>
      <c r="T39" s="17">
        <f t="shared" si="8"/>
        <v>1.3220000000000001E-2</v>
      </c>
      <c r="U39" s="17">
        <f t="shared" si="8"/>
        <v>0.15215999999999999</v>
      </c>
      <c r="V39" s="17">
        <f t="shared" si="8"/>
        <v>0.34943999999999997</v>
      </c>
      <c r="W39" s="17">
        <f t="shared" si="8"/>
        <v>0.222</v>
      </c>
      <c r="X39" s="17">
        <f t="shared" si="8"/>
        <v>9.6200000000000022E-2</v>
      </c>
      <c r="Y39" s="17">
        <f t="shared" si="8"/>
        <v>0.20694500000000005</v>
      </c>
      <c r="Z39" s="4">
        <f t="shared" si="9"/>
        <v>99.999999999999986</v>
      </c>
    </row>
    <row r="40" spans="1:26" ht="15" x14ac:dyDescent="0.25">
      <c r="A40" s="18" t="s">
        <v>60</v>
      </c>
      <c r="B40" s="7"/>
      <c r="C40" s="7">
        <v>0.8</v>
      </c>
      <c r="D40" s="7">
        <v>0.1</v>
      </c>
      <c r="E40" s="7">
        <f t="shared" si="10"/>
        <v>9.9999999999999978E-2</v>
      </c>
      <c r="F40" s="17">
        <f t="shared" si="7"/>
        <v>45.5</v>
      </c>
      <c r="G40" s="17">
        <f t="shared" si="7"/>
        <v>1.5200000000000002</v>
      </c>
      <c r="H40" s="17">
        <f t="shared" si="7"/>
        <v>13.260000000000002</v>
      </c>
      <c r="I40" s="17">
        <f t="shared" si="7"/>
        <v>10.540000000000001</v>
      </c>
      <c r="J40" s="17">
        <f t="shared" si="7"/>
        <v>12.729999999999997</v>
      </c>
      <c r="K40" s="17">
        <f t="shared" si="7"/>
        <v>8.620000000000001</v>
      </c>
      <c r="L40" s="17">
        <f t="shared" si="7"/>
        <v>2.0499999999999998</v>
      </c>
      <c r="M40" s="17">
        <f t="shared" si="7"/>
        <v>1.75</v>
      </c>
      <c r="N40" s="17">
        <f t="shared" si="7"/>
        <v>2.17</v>
      </c>
      <c r="O40" s="17">
        <f t="shared" si="7"/>
        <v>0.58699999999999997</v>
      </c>
      <c r="P40" s="17">
        <f t="shared" si="8"/>
        <v>1.0500000000000001E-2</v>
      </c>
      <c r="Q40" s="17">
        <f t="shared" si="8"/>
        <v>6.1199999999999997E-2</v>
      </c>
      <c r="R40" s="17">
        <f t="shared" si="8"/>
        <v>3.3399999999999992E-2</v>
      </c>
      <c r="S40" s="17">
        <f t="shared" si="8"/>
        <v>7.5000000000000011E-2</v>
      </c>
      <c r="T40" s="17">
        <f t="shared" si="8"/>
        <v>9.219999999999999E-3</v>
      </c>
      <c r="U40" s="17">
        <f t="shared" si="8"/>
        <v>0.49008000000000002</v>
      </c>
      <c r="V40" s="17">
        <f t="shared" si="8"/>
        <v>0.29171999999999998</v>
      </c>
      <c r="W40" s="17">
        <f t="shared" si="8"/>
        <v>0.11100000000000002</v>
      </c>
      <c r="X40" s="17">
        <f t="shared" si="8"/>
        <v>0.10020000000000003</v>
      </c>
      <c r="Y40" s="17">
        <f>$B40*Y$4+$C40*Y$5+$D40*Y$6+$E40*Y$7</f>
        <v>9.0680000000000011E-2</v>
      </c>
      <c r="Z40" s="4">
        <f>SUM(F40:Y40)</f>
        <v>100.00000000000003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22"/>
  <sheetViews>
    <sheetView workbookViewId="0">
      <selection activeCell="D24" sqref="D24"/>
    </sheetView>
  </sheetViews>
  <sheetFormatPr baseColWidth="10" defaultRowHeight="15" x14ac:dyDescent="0.25"/>
  <sheetData>
    <row r="1" spans="1:22" x14ac:dyDescent="0.25">
      <c r="A1" s="24"/>
      <c r="B1" s="20" t="s">
        <v>11</v>
      </c>
      <c r="C1" s="20" t="s">
        <v>12</v>
      </c>
      <c r="D1" s="20" t="s">
        <v>13</v>
      </c>
      <c r="E1" s="20" t="s">
        <v>14</v>
      </c>
      <c r="F1" s="20" t="s">
        <v>15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0" t="s">
        <v>30</v>
      </c>
      <c r="M1" s="20" t="s">
        <v>31</v>
      </c>
      <c r="N1" s="20" t="s">
        <v>32</v>
      </c>
      <c r="O1" s="20" t="s">
        <v>33</v>
      </c>
      <c r="P1" s="20" t="s">
        <v>34</v>
      </c>
      <c r="Q1" s="20" t="s">
        <v>35</v>
      </c>
      <c r="R1" s="20" t="s">
        <v>36</v>
      </c>
      <c r="S1" s="20" t="s">
        <v>37</v>
      </c>
      <c r="T1" s="20" t="s">
        <v>38</v>
      </c>
      <c r="U1" s="20" t="s">
        <v>39</v>
      </c>
      <c r="V1" s="24"/>
    </row>
    <row r="2" spans="1:22" x14ac:dyDescent="0.25">
      <c r="A2" s="20" t="s">
        <v>1</v>
      </c>
      <c r="B2" s="20">
        <v>50.699999999999996</v>
      </c>
      <c r="C2" s="20">
        <v>1.1100000000000001</v>
      </c>
      <c r="D2" s="20">
        <v>15.050000000000002</v>
      </c>
      <c r="E2" s="20">
        <v>7.8000000000000007</v>
      </c>
      <c r="F2" s="20">
        <v>9.5399999999999991</v>
      </c>
      <c r="G2" s="20">
        <v>6.6800000000000006</v>
      </c>
      <c r="H2" s="20">
        <v>2.7199999999999998</v>
      </c>
      <c r="I2" s="20">
        <v>2.8800000000000003</v>
      </c>
      <c r="J2" s="20">
        <v>1.6099999999999999</v>
      </c>
      <c r="K2" s="20">
        <v>0.39699999999999996</v>
      </c>
      <c r="L2" s="20">
        <v>3.0700000000000005E-2</v>
      </c>
      <c r="M2" s="20">
        <v>0.25180000000000002</v>
      </c>
      <c r="N2" s="20">
        <v>3.2469999999999992E-2</v>
      </c>
      <c r="O2" s="20">
        <v>5.5300000000000002E-2</v>
      </c>
      <c r="P2" s="20">
        <v>2.6619999999999998E-2</v>
      </c>
      <c r="Q2" s="20">
        <v>0.25431999999999999</v>
      </c>
      <c r="R2" s="20">
        <v>0.17887999999999998</v>
      </c>
      <c r="S2" s="20">
        <v>0.124</v>
      </c>
      <c r="T2" s="20">
        <v>0.20020000000000004</v>
      </c>
      <c r="U2" s="20">
        <v>0.35871000000000003</v>
      </c>
      <c r="V2" s="24"/>
    </row>
    <row r="3" spans="1:22" x14ac:dyDescent="0.25">
      <c r="A3" s="20" t="s">
        <v>2</v>
      </c>
      <c r="B3" s="20">
        <v>50.499999999999993</v>
      </c>
      <c r="C3" s="20">
        <v>0.66</v>
      </c>
      <c r="D3" s="20">
        <v>11.48</v>
      </c>
      <c r="E3" s="20">
        <v>9.0199999999999978</v>
      </c>
      <c r="F3" s="20">
        <v>14.359999999999996</v>
      </c>
      <c r="G3" s="20">
        <v>4.3499999999999996</v>
      </c>
      <c r="H3" s="20">
        <v>2.0099999999999998</v>
      </c>
      <c r="I3" s="20">
        <v>2.59</v>
      </c>
      <c r="J3" s="20">
        <v>3.2499999999999996</v>
      </c>
      <c r="K3" s="20">
        <v>0.22799999999999998</v>
      </c>
      <c r="L3" s="20">
        <v>1.8000000000000002E-2</v>
      </c>
      <c r="M3" s="20">
        <v>0.1547</v>
      </c>
      <c r="N3" s="20">
        <v>0.12100999999999996</v>
      </c>
      <c r="O3" s="20">
        <v>4.4899999999999995E-2</v>
      </c>
      <c r="P3" s="20">
        <v>1.5480000000000001E-2</v>
      </c>
      <c r="Q3" s="20">
        <v>0.11215999999999998</v>
      </c>
      <c r="R3" s="20">
        <v>0.23943999999999996</v>
      </c>
      <c r="S3" s="20">
        <v>0.28199999999999997</v>
      </c>
      <c r="T3" s="20">
        <v>0.29080000000000006</v>
      </c>
      <c r="U3" s="20">
        <v>0.27351000000000003</v>
      </c>
      <c r="V3" s="24"/>
    </row>
    <row r="4" spans="1:22" x14ac:dyDescent="0.25">
      <c r="A4" s="20" t="s">
        <v>3</v>
      </c>
      <c r="B4" s="20">
        <v>47.5</v>
      </c>
      <c r="C4" s="20">
        <v>0.85000000000000009</v>
      </c>
      <c r="D4" s="20">
        <v>10.750000000000002</v>
      </c>
      <c r="E4" s="20">
        <v>10.399999999999999</v>
      </c>
      <c r="F4" s="20">
        <v>16.129999999999995</v>
      </c>
      <c r="G4" s="20">
        <v>5.31</v>
      </c>
      <c r="H4" s="20">
        <v>1.7400000000000004</v>
      </c>
      <c r="I4" s="20">
        <v>2.0600000000000005</v>
      </c>
      <c r="J4" s="20">
        <v>3.5099999999999993</v>
      </c>
      <c r="K4" s="20">
        <v>0.31800000000000006</v>
      </c>
      <c r="L4" s="20">
        <v>1.1000000000000006E-2</v>
      </c>
      <c r="M4" s="20">
        <v>8.3900000000000058E-2</v>
      </c>
      <c r="N4" s="20">
        <v>0.12153999999999997</v>
      </c>
      <c r="O4" s="20">
        <v>5.6599999999999998E-2</v>
      </c>
      <c r="P4" s="20">
        <v>9.2800000000000053E-3</v>
      </c>
      <c r="Q4" s="20">
        <v>0.22808</v>
      </c>
      <c r="R4" s="20">
        <v>0.29571999999999998</v>
      </c>
      <c r="S4" s="20">
        <v>0.251</v>
      </c>
      <c r="T4" s="20">
        <v>0.21080000000000004</v>
      </c>
      <c r="U4" s="20">
        <v>0.16408000000000009</v>
      </c>
      <c r="V4" s="24"/>
    </row>
    <row r="5" spans="1:22" x14ac:dyDescent="0.25">
      <c r="A5" s="20" t="s">
        <v>4</v>
      </c>
      <c r="B5" s="20">
        <v>57.2</v>
      </c>
      <c r="C5" s="20">
        <v>0.9</v>
      </c>
      <c r="D5" s="20">
        <v>15.319999999999999</v>
      </c>
      <c r="E5" s="20">
        <v>5.6800000000000015</v>
      </c>
      <c r="F5" s="20">
        <v>6.0100000000000025</v>
      </c>
      <c r="G5" s="20">
        <v>5.29</v>
      </c>
      <c r="H5" s="20">
        <v>2.8</v>
      </c>
      <c r="I5" s="20">
        <v>3.4999999999999996</v>
      </c>
      <c r="J5" s="20">
        <v>1.3200000000000007</v>
      </c>
      <c r="K5" s="20">
        <v>0.28699999999999998</v>
      </c>
      <c r="L5" s="20">
        <v>2.5700000000000004E-2</v>
      </c>
      <c r="M5" s="20">
        <v>0.23550000000000001</v>
      </c>
      <c r="N5" s="20">
        <v>3.1350000000000024E-2</v>
      </c>
      <c r="O5" s="20">
        <v>2.8500000000000004E-2</v>
      </c>
      <c r="P5" s="20">
        <v>2.3419999999999996E-2</v>
      </c>
      <c r="Q5" s="20">
        <v>9.0240000000000015E-2</v>
      </c>
      <c r="R5" s="20">
        <v>9.516000000000005E-2</v>
      </c>
      <c r="S5" s="20">
        <v>0.29300000000000004</v>
      </c>
      <c r="T5" s="20">
        <v>0.47020000000000001</v>
      </c>
      <c r="U5" s="20">
        <v>0.39993000000000006</v>
      </c>
      <c r="V5" s="24"/>
    </row>
    <row r="6" spans="1:22" x14ac:dyDescent="0.25">
      <c r="A6" s="20" t="s">
        <v>5</v>
      </c>
      <c r="B6" s="20">
        <v>50.300000000000004</v>
      </c>
      <c r="C6" s="20">
        <v>0.8</v>
      </c>
      <c r="D6" s="20">
        <v>12.780000000000001</v>
      </c>
      <c r="E6" s="20">
        <v>8.620000000000001</v>
      </c>
      <c r="F6" s="20">
        <v>12.870000000000001</v>
      </c>
      <c r="G6" s="20">
        <v>5.120000000000001</v>
      </c>
      <c r="H6" s="20">
        <v>2.29</v>
      </c>
      <c r="I6" s="20">
        <v>2.71</v>
      </c>
      <c r="J6" s="20">
        <v>2.6900000000000004</v>
      </c>
      <c r="K6" s="20">
        <v>0.28100000000000003</v>
      </c>
      <c r="L6" s="20">
        <v>2.4300000000000002E-2</v>
      </c>
      <c r="M6" s="20">
        <v>0.2034</v>
      </c>
      <c r="N6" s="20">
        <v>9.154000000000001E-2</v>
      </c>
      <c r="O6" s="20">
        <v>4.9600000000000005E-2</v>
      </c>
      <c r="P6" s="20">
        <v>2.086E-2</v>
      </c>
      <c r="Q6" s="20">
        <v>0.15823999999999999</v>
      </c>
      <c r="R6" s="20">
        <v>0.21916000000000002</v>
      </c>
      <c r="S6" s="20">
        <v>0.21300000000000002</v>
      </c>
      <c r="T6" s="20">
        <v>0.24060000000000004</v>
      </c>
      <c r="U6" s="20">
        <v>0.31829999999999997</v>
      </c>
      <c r="V6" s="24"/>
    </row>
    <row r="7" spans="1:22" x14ac:dyDescent="0.25">
      <c r="A7" s="20" t="s">
        <v>6</v>
      </c>
      <c r="B7" s="20">
        <v>51.5</v>
      </c>
      <c r="C7" s="20">
        <v>1.1400000000000001</v>
      </c>
      <c r="D7" s="20">
        <v>14.720000000000002</v>
      </c>
      <c r="E7" s="20">
        <v>7.7799999999999985</v>
      </c>
      <c r="F7" s="20">
        <v>9.1899999999999959</v>
      </c>
      <c r="G7" s="20">
        <v>6.6999999999999993</v>
      </c>
      <c r="H7" s="20">
        <v>2.59</v>
      </c>
      <c r="I7" s="20">
        <v>2.8099999999999996</v>
      </c>
      <c r="J7" s="20">
        <v>1.649999999999999</v>
      </c>
      <c r="K7" s="20">
        <v>0.40699999999999997</v>
      </c>
      <c r="L7" s="20">
        <v>2.4500000000000004E-2</v>
      </c>
      <c r="M7" s="20">
        <v>0.20280000000000004</v>
      </c>
      <c r="N7" s="20">
        <v>3.2339999999999959E-2</v>
      </c>
      <c r="O7" s="20">
        <v>5.16E-2</v>
      </c>
      <c r="P7" s="20">
        <v>2.162E-2</v>
      </c>
      <c r="Q7" s="20">
        <v>0.25823999999999997</v>
      </c>
      <c r="R7" s="20">
        <v>0.17915999999999993</v>
      </c>
      <c r="S7" s="20">
        <v>0.17299999999999999</v>
      </c>
      <c r="T7" s="20">
        <v>0.26020000000000004</v>
      </c>
      <c r="U7" s="20">
        <v>0.30954000000000004</v>
      </c>
      <c r="V7" s="24"/>
    </row>
    <row r="8" spans="1:22" x14ac:dyDescent="0.25">
      <c r="A8" s="20" t="s">
        <v>7</v>
      </c>
      <c r="B8" s="20">
        <v>56.300000000000004</v>
      </c>
      <c r="C8" s="20">
        <v>0.87</v>
      </c>
      <c r="D8" s="20">
        <v>13.489999999999998</v>
      </c>
      <c r="E8" s="20">
        <v>6.7600000000000007</v>
      </c>
      <c r="F8" s="20">
        <v>8.2100000000000009</v>
      </c>
      <c r="G8" s="20">
        <v>5.0100000000000007</v>
      </c>
      <c r="H8" s="20">
        <v>2.3199999999999998</v>
      </c>
      <c r="I8" s="20">
        <v>3.0799999999999996</v>
      </c>
      <c r="J8" s="20">
        <v>2.0300000000000002</v>
      </c>
      <c r="K8" s="20">
        <v>0.28400000000000003</v>
      </c>
      <c r="L8" s="20">
        <v>1.2799999999999999E-2</v>
      </c>
      <c r="M8" s="20">
        <v>0.12689999999999999</v>
      </c>
      <c r="N8" s="20">
        <v>6.1020000000000019E-2</v>
      </c>
      <c r="O8" s="20">
        <v>2.7800000000000005E-2</v>
      </c>
      <c r="P8" s="20">
        <v>1.2439999999999998E-2</v>
      </c>
      <c r="Q8" s="20">
        <v>0.10407999999999999</v>
      </c>
      <c r="R8" s="20">
        <v>0.14372000000000001</v>
      </c>
      <c r="S8" s="20">
        <v>0.371</v>
      </c>
      <c r="T8" s="20">
        <v>0.51039999999999996</v>
      </c>
      <c r="U8" s="20">
        <v>0.27584000000000003</v>
      </c>
      <c r="V8" s="24"/>
    </row>
    <row r="9" spans="1:22" x14ac:dyDescent="0.25">
      <c r="A9" s="20" t="s">
        <v>8</v>
      </c>
      <c r="B9" s="20">
        <v>41.300000000000004</v>
      </c>
      <c r="C9" s="20">
        <v>0.33</v>
      </c>
      <c r="D9" s="20">
        <v>6.4700000000000006</v>
      </c>
      <c r="E9" s="20">
        <v>13.48</v>
      </c>
      <c r="F9" s="20">
        <v>25.61</v>
      </c>
      <c r="G9" s="20">
        <v>3.0900000000000003</v>
      </c>
      <c r="H9" s="20">
        <v>1</v>
      </c>
      <c r="I9" s="20">
        <v>1.4000000000000001</v>
      </c>
      <c r="J9" s="20">
        <v>5.8100000000000005</v>
      </c>
      <c r="K9" s="20">
        <v>0.14600000000000002</v>
      </c>
      <c r="L9" s="20">
        <v>9.8000000000000014E-3</v>
      </c>
      <c r="M9" s="20">
        <v>6.3299999999999995E-2</v>
      </c>
      <c r="N9" s="20">
        <v>0.24059999999999998</v>
      </c>
      <c r="O9" s="20">
        <v>6.8000000000000005E-2</v>
      </c>
      <c r="P9" s="20">
        <v>6.5600000000000007E-3</v>
      </c>
      <c r="Q9" s="20">
        <v>0.14008000000000001</v>
      </c>
      <c r="R9" s="20">
        <v>0.43171999999999999</v>
      </c>
      <c r="S9" s="20">
        <v>0.251</v>
      </c>
      <c r="T9" s="20">
        <v>3.1600000000000003E-2</v>
      </c>
      <c r="U9" s="20">
        <v>0.12134000000000003</v>
      </c>
      <c r="V9" s="24"/>
    </row>
    <row r="10" spans="1:22" x14ac:dyDescent="0.25">
      <c r="A10" s="20" t="s">
        <v>9</v>
      </c>
      <c r="B10" s="20">
        <v>43.8</v>
      </c>
      <c r="C10" s="20">
        <v>0.42000000000000004</v>
      </c>
      <c r="D10" s="20">
        <v>7.6400000000000006</v>
      </c>
      <c r="E10" s="20">
        <v>12.36</v>
      </c>
      <c r="F10" s="20">
        <v>22.71</v>
      </c>
      <c r="G10" s="20">
        <v>3.41</v>
      </c>
      <c r="H10" s="20">
        <v>1.2200000000000002</v>
      </c>
      <c r="I10" s="20">
        <v>1.68</v>
      </c>
      <c r="J10" s="20">
        <v>5.18</v>
      </c>
      <c r="K10" s="20">
        <v>0.16899999999999998</v>
      </c>
      <c r="L10" s="20">
        <v>1.03E-2</v>
      </c>
      <c r="M10" s="20">
        <v>7.3899999999999993E-2</v>
      </c>
      <c r="N10" s="20">
        <v>0.21067</v>
      </c>
      <c r="O10" s="20">
        <v>6.13E-2</v>
      </c>
      <c r="P10" s="20">
        <v>7.5400000000000007E-3</v>
      </c>
      <c r="Q10" s="20">
        <v>0.13407999999999998</v>
      </c>
      <c r="R10" s="20">
        <v>0.38371999999999995</v>
      </c>
      <c r="S10" s="20">
        <v>0.27100000000000002</v>
      </c>
      <c r="T10" s="20">
        <v>0.11140000000000003</v>
      </c>
      <c r="U10" s="20">
        <v>0.14709</v>
      </c>
      <c r="V10" s="24"/>
    </row>
    <row r="11" spans="1:22" x14ac:dyDescent="0.25">
      <c r="A11" s="20" t="s">
        <v>10</v>
      </c>
      <c r="B11" s="20">
        <v>60.15</v>
      </c>
      <c r="C11" s="20">
        <v>0.93499999999999994</v>
      </c>
      <c r="D11" s="20">
        <v>14.595000000000001</v>
      </c>
      <c r="E11" s="20">
        <v>5.2799999999999994</v>
      </c>
      <c r="F11" s="20">
        <v>4.6049999999999986</v>
      </c>
      <c r="G11" s="20">
        <v>5.1050000000000004</v>
      </c>
      <c r="H11" s="20">
        <v>2.5099999999999998</v>
      </c>
      <c r="I11" s="20">
        <v>3.44</v>
      </c>
      <c r="J11" s="20">
        <v>1.3649999999999998</v>
      </c>
      <c r="K11" s="20">
        <v>0.29199999999999998</v>
      </c>
      <c r="L11" s="20">
        <v>1.0399999999999996E-2</v>
      </c>
      <c r="M11" s="20">
        <v>0.11844999999999996</v>
      </c>
      <c r="N11" s="20">
        <v>3.0859999999999992E-2</v>
      </c>
      <c r="O11" s="20">
        <v>1.5399999999999997E-2</v>
      </c>
      <c r="P11" s="20">
        <v>1.1219999999999996E-2</v>
      </c>
      <c r="Q11" s="20">
        <v>7.2039999999999993E-2</v>
      </c>
      <c r="R11" s="20">
        <v>8.1859999999999988E-2</v>
      </c>
      <c r="S11" s="20">
        <v>0.4355</v>
      </c>
      <c r="T11" s="20">
        <v>0.65520000000000012</v>
      </c>
      <c r="U11" s="20">
        <v>0.29206999999999994</v>
      </c>
      <c r="V11" s="24"/>
    </row>
    <row r="12" spans="1:22" x14ac:dyDescent="0.25">
      <c r="A12" s="20" t="s">
        <v>40</v>
      </c>
      <c r="B12" s="20">
        <v>55</v>
      </c>
      <c r="C12" s="20">
        <v>1.1200000000000001</v>
      </c>
      <c r="D12" s="20">
        <v>14.26</v>
      </c>
      <c r="E12" s="20">
        <v>7.0400000000000009</v>
      </c>
      <c r="F12" s="20">
        <v>7.4299999999999988</v>
      </c>
      <c r="G12" s="20">
        <v>6.2700000000000005</v>
      </c>
      <c r="H12" s="20">
        <v>2.4</v>
      </c>
      <c r="I12" s="20">
        <v>2.9</v>
      </c>
      <c r="J12" s="20">
        <v>1.6199999999999999</v>
      </c>
      <c r="K12" s="20">
        <v>0.38700000000000001</v>
      </c>
      <c r="L12" s="20">
        <v>1.2500000000000001E-2</v>
      </c>
      <c r="M12" s="20">
        <v>0.1157</v>
      </c>
      <c r="N12" s="20">
        <v>3.1749999999999994E-2</v>
      </c>
      <c r="O12" s="20">
        <v>3.6500000000000005E-2</v>
      </c>
      <c r="P12" s="20">
        <v>1.2219999999999998E-2</v>
      </c>
      <c r="Q12" s="20">
        <v>0.21007999999999999</v>
      </c>
      <c r="R12" s="20">
        <v>0.15171999999999997</v>
      </c>
      <c r="S12" s="20">
        <v>0.311</v>
      </c>
      <c r="T12" s="20">
        <v>0.45020000000000004</v>
      </c>
      <c r="U12" s="20">
        <v>0.24133000000000002</v>
      </c>
      <c r="V12" s="24"/>
    </row>
    <row r="13" spans="1:22" x14ac:dyDescent="0.25">
      <c r="A13" s="20" t="s">
        <v>41</v>
      </c>
      <c r="B13" s="20">
        <v>44.400000000000006</v>
      </c>
      <c r="C13" s="20">
        <v>0.59000000000000008</v>
      </c>
      <c r="D13" s="20">
        <v>8.610000000000003</v>
      </c>
      <c r="E13" s="20">
        <v>11.939999999999998</v>
      </c>
      <c r="F13" s="20">
        <v>20.869999999999997</v>
      </c>
      <c r="G13" s="20">
        <v>4.2</v>
      </c>
      <c r="H13" s="20">
        <v>1.37</v>
      </c>
      <c r="I13" s="20">
        <v>1.7300000000000002</v>
      </c>
      <c r="J13" s="20">
        <v>4.6599999999999993</v>
      </c>
      <c r="K13" s="20">
        <v>0.23199999999999998</v>
      </c>
      <c r="L13" s="20">
        <v>1.0400000000000006E-2</v>
      </c>
      <c r="M13" s="20">
        <v>7.3600000000000054E-2</v>
      </c>
      <c r="N13" s="20">
        <v>0.18106999999999995</v>
      </c>
      <c r="O13" s="20">
        <v>6.2300000000000001E-2</v>
      </c>
      <c r="P13" s="20">
        <v>7.9200000000000052E-3</v>
      </c>
      <c r="Q13" s="20">
        <v>0.18407999999999999</v>
      </c>
      <c r="R13" s="20">
        <v>0.36371999999999993</v>
      </c>
      <c r="S13" s="20">
        <v>0.251</v>
      </c>
      <c r="T13" s="20">
        <v>0.12120000000000003</v>
      </c>
      <c r="U13" s="20">
        <v>0.14271000000000006</v>
      </c>
      <c r="V13" s="24"/>
    </row>
    <row r="14" spans="1:22" x14ac:dyDescent="0.25">
      <c r="A14" s="20" t="s">
        <v>42</v>
      </c>
      <c r="B14" s="20">
        <v>58.599999999999994</v>
      </c>
      <c r="C14" s="20">
        <v>1.0999999999999999</v>
      </c>
      <c r="D14" s="20">
        <v>15.959999999999999</v>
      </c>
      <c r="E14" s="20">
        <v>5.2399999999999993</v>
      </c>
      <c r="F14" s="20">
        <v>3.82</v>
      </c>
      <c r="G14" s="20">
        <v>6.1000000000000005</v>
      </c>
      <c r="H14" s="20">
        <v>2.82</v>
      </c>
      <c r="I14" s="20">
        <v>3.48</v>
      </c>
      <c r="J14" s="20">
        <v>0.84</v>
      </c>
      <c r="K14" s="20">
        <v>0.35999999999999993</v>
      </c>
      <c r="L14" s="20">
        <v>1.9599999999999999E-2</v>
      </c>
      <c r="M14" s="20">
        <v>0.18619999999999998</v>
      </c>
      <c r="N14" s="20">
        <v>1.6199999999999999E-3</v>
      </c>
      <c r="O14" s="20">
        <v>2.5799999999999997E-2</v>
      </c>
      <c r="P14" s="20">
        <v>1.8799999999999997E-2</v>
      </c>
      <c r="Q14" s="20">
        <v>0.14415999999999998</v>
      </c>
      <c r="R14" s="20">
        <v>7.5439999999999993E-2</v>
      </c>
      <c r="S14" s="20">
        <v>0.32200000000000001</v>
      </c>
      <c r="T14" s="20">
        <v>0.54</v>
      </c>
      <c r="U14" s="20">
        <v>0.34638000000000002</v>
      </c>
      <c r="V14" s="24"/>
    </row>
    <row r="15" spans="1:22" x14ac:dyDescent="0.25">
      <c r="A15" s="20" t="s">
        <v>43</v>
      </c>
      <c r="B15" s="20">
        <v>50.5</v>
      </c>
      <c r="C15" s="20">
        <v>0.65999999999999992</v>
      </c>
      <c r="D15" s="20">
        <v>11.479999999999999</v>
      </c>
      <c r="E15" s="20">
        <v>9.02</v>
      </c>
      <c r="F15" s="20">
        <v>14.36</v>
      </c>
      <c r="G15" s="20">
        <v>4.3499999999999996</v>
      </c>
      <c r="H15" s="20">
        <v>2.0099999999999998</v>
      </c>
      <c r="I15" s="20">
        <v>2.59</v>
      </c>
      <c r="J15" s="20">
        <v>3.2500000000000004</v>
      </c>
      <c r="K15" s="20">
        <v>0.22799999999999995</v>
      </c>
      <c r="L15" s="20">
        <v>1.7999999999999999E-2</v>
      </c>
      <c r="M15" s="20">
        <v>0.15469999999999995</v>
      </c>
      <c r="N15" s="20">
        <v>0.12100999999999999</v>
      </c>
      <c r="O15" s="20">
        <v>4.4900000000000002E-2</v>
      </c>
      <c r="P15" s="20">
        <v>1.5479999999999997E-2</v>
      </c>
      <c r="Q15" s="20">
        <v>0.11216</v>
      </c>
      <c r="R15" s="20">
        <v>0.23944000000000001</v>
      </c>
      <c r="S15" s="20">
        <v>0.28200000000000003</v>
      </c>
      <c r="T15" s="20">
        <v>0.2908</v>
      </c>
      <c r="U15" s="20">
        <v>0.27350999999999998</v>
      </c>
      <c r="V15" s="24"/>
    </row>
    <row r="16" spans="1:22" x14ac:dyDescent="0.25">
      <c r="A16" s="20" t="s">
        <v>44</v>
      </c>
      <c r="B16" s="20">
        <v>45.699999999999996</v>
      </c>
      <c r="C16" s="20">
        <v>0.34</v>
      </c>
      <c r="D16" s="20">
        <v>7.839999999999999</v>
      </c>
      <c r="E16" s="20">
        <v>11.66</v>
      </c>
      <c r="F16" s="20">
        <v>21.65</v>
      </c>
      <c r="G16" s="20">
        <v>2.94</v>
      </c>
      <c r="H16" s="20">
        <v>1.29</v>
      </c>
      <c r="I16" s="20">
        <v>1.91</v>
      </c>
      <c r="J16" s="20">
        <v>5.0699999999999994</v>
      </c>
      <c r="K16" s="20">
        <v>0.129</v>
      </c>
      <c r="L16" s="20">
        <v>1.0699999999999999E-2</v>
      </c>
      <c r="M16" s="20">
        <v>8.4799999999999986E-2</v>
      </c>
      <c r="N16" s="20">
        <v>0.21034</v>
      </c>
      <c r="O16" s="20">
        <v>5.3600000000000002E-2</v>
      </c>
      <c r="P16" s="20">
        <v>8.1399999999999979E-3</v>
      </c>
      <c r="Q16" s="20">
        <v>7.8079999999999997E-2</v>
      </c>
      <c r="R16" s="20">
        <v>0.35571999999999998</v>
      </c>
      <c r="S16" s="20">
        <v>0.311</v>
      </c>
      <c r="T16" s="20">
        <v>0.18140000000000003</v>
      </c>
      <c r="U16" s="20">
        <v>0.17721999999999999</v>
      </c>
      <c r="V16" s="24"/>
    </row>
    <row r="17" spans="1:22" x14ac:dyDescent="0.25">
      <c r="A17" s="20" t="s">
        <v>45</v>
      </c>
      <c r="B17" s="20">
        <v>46.1</v>
      </c>
      <c r="C17" s="20">
        <v>1.6900000000000002</v>
      </c>
      <c r="D17" s="20">
        <v>14.23</v>
      </c>
      <c r="E17" s="20">
        <v>10.120000000000001</v>
      </c>
      <c r="F17" s="20">
        <v>10.889999999999999</v>
      </c>
      <c r="G17" s="20">
        <v>9.41</v>
      </c>
      <c r="H17" s="20">
        <v>2.2000000000000002</v>
      </c>
      <c r="I17" s="20">
        <v>1.8</v>
      </c>
      <c r="J17" s="20">
        <v>1.6500000000000001</v>
      </c>
      <c r="K17" s="20">
        <v>0.65</v>
      </c>
      <c r="L17" s="20">
        <v>1.0600000000000002E-2</v>
      </c>
      <c r="M17" s="20">
        <v>6.0899999999999996E-2</v>
      </c>
      <c r="N17" s="20">
        <v>3.8000000000000004E-3</v>
      </c>
      <c r="O17" s="20">
        <v>7.6000000000000012E-2</v>
      </c>
      <c r="P17" s="20">
        <v>9.6000000000000009E-3</v>
      </c>
      <c r="Q17" s="20">
        <v>0.54008</v>
      </c>
      <c r="R17" s="20">
        <v>0.27172000000000002</v>
      </c>
      <c r="S17" s="20">
        <v>9.1000000000000011E-2</v>
      </c>
      <c r="T17" s="20">
        <v>0.11000000000000001</v>
      </c>
      <c r="U17" s="20">
        <v>8.6300000000000016E-2</v>
      </c>
      <c r="V17" s="24"/>
    </row>
    <row r="18" spans="1:22" x14ac:dyDescent="0.25">
      <c r="A18" s="20" t="s">
        <v>46</v>
      </c>
      <c r="B18" s="20">
        <v>39</v>
      </c>
      <c r="C18" s="20">
        <v>0.1</v>
      </c>
      <c r="D18" s="20">
        <v>4</v>
      </c>
      <c r="E18" s="20">
        <v>15</v>
      </c>
      <c r="F18" s="20">
        <v>30</v>
      </c>
      <c r="G18" s="20">
        <v>2</v>
      </c>
      <c r="H18" s="20">
        <v>0.5</v>
      </c>
      <c r="I18" s="20">
        <v>1</v>
      </c>
      <c r="J18" s="20">
        <v>7</v>
      </c>
      <c r="K18" s="20">
        <v>7.0000000000000007E-2</v>
      </c>
      <c r="L18" s="20">
        <v>3.0000000000000001E-3</v>
      </c>
      <c r="M18" s="20">
        <v>4.0000000000000001E-3</v>
      </c>
      <c r="N18" s="20">
        <v>0.3</v>
      </c>
      <c r="O18" s="20">
        <v>7.0000000000000007E-2</v>
      </c>
      <c r="P18" s="20">
        <v>2.0000000000000001E-4</v>
      </c>
      <c r="Q18" s="20">
        <v>0.1</v>
      </c>
      <c r="R18" s="20">
        <v>0.5</v>
      </c>
      <c r="S18" s="20">
        <v>0.3</v>
      </c>
      <c r="T18" s="20">
        <v>2E-3</v>
      </c>
      <c r="U18" s="20">
        <v>5.0799999999999998E-2</v>
      </c>
      <c r="V18" s="24"/>
    </row>
    <row r="19" spans="1:22" x14ac:dyDescent="0.25">
      <c r="A19" s="20" t="s">
        <v>47</v>
      </c>
      <c r="B19" s="20">
        <v>64</v>
      </c>
      <c r="C19" s="20">
        <v>1</v>
      </c>
      <c r="D19" s="20">
        <v>15.7</v>
      </c>
      <c r="E19" s="20">
        <v>3.8</v>
      </c>
      <c r="F19" s="20">
        <v>1</v>
      </c>
      <c r="G19" s="20">
        <v>5.2</v>
      </c>
      <c r="H19" s="20">
        <v>2.7</v>
      </c>
      <c r="I19" s="20">
        <v>3.8</v>
      </c>
      <c r="J19" s="20">
        <v>0.7</v>
      </c>
      <c r="K19" s="20">
        <v>0.3</v>
      </c>
      <c r="L19" s="20">
        <v>8.0000000000000002E-3</v>
      </c>
      <c r="M19" s="20">
        <v>0.11</v>
      </c>
      <c r="N19" s="20">
        <v>6.9999999999999999E-4</v>
      </c>
      <c r="O19" s="20">
        <v>3.0000000000000001E-3</v>
      </c>
      <c r="P19" s="20">
        <v>0.01</v>
      </c>
      <c r="Q19" s="20">
        <v>0.04</v>
      </c>
      <c r="R19" s="20">
        <v>0.02</v>
      </c>
      <c r="S19" s="20">
        <v>0.5</v>
      </c>
      <c r="T19" s="20">
        <v>0.8</v>
      </c>
      <c r="U19" s="20">
        <v>0.30830000000000002</v>
      </c>
      <c r="V19" s="24"/>
    </row>
    <row r="20" spans="1:22" x14ac:dyDescent="0.25">
      <c r="A20" s="20" t="s">
        <v>48</v>
      </c>
      <c r="B20" s="20">
        <v>45</v>
      </c>
      <c r="C20" s="20">
        <v>1.8</v>
      </c>
      <c r="D20" s="20">
        <v>13.7</v>
      </c>
      <c r="E20" s="20">
        <v>10.8</v>
      </c>
      <c r="F20" s="20">
        <v>11.6</v>
      </c>
      <c r="G20" s="20">
        <v>9.9</v>
      </c>
      <c r="H20" s="20">
        <v>2</v>
      </c>
      <c r="I20" s="20">
        <v>1.5</v>
      </c>
      <c r="J20" s="20">
        <v>1.8</v>
      </c>
      <c r="K20" s="20">
        <v>0.7</v>
      </c>
      <c r="L20" s="20">
        <v>4.0000000000000001E-3</v>
      </c>
      <c r="M20" s="20">
        <v>1E-3</v>
      </c>
      <c r="N20" s="20">
        <v>4.0000000000000001E-3</v>
      </c>
      <c r="O20" s="20">
        <v>0.08</v>
      </c>
      <c r="P20" s="20">
        <v>4.0000000000000001E-3</v>
      </c>
      <c r="Q20" s="20">
        <v>0.6</v>
      </c>
      <c r="R20" s="20">
        <v>0.3</v>
      </c>
      <c r="S20" s="20">
        <v>0.1</v>
      </c>
      <c r="T20" s="20">
        <v>0.1</v>
      </c>
      <c r="U20" s="20">
        <v>7.0000000000000001E-3</v>
      </c>
      <c r="V20" s="24"/>
    </row>
    <row r="21" spans="1:22" x14ac:dyDescent="0.25">
      <c r="A21" s="20" t="s">
        <v>49</v>
      </c>
      <c r="B21" s="20">
        <v>56</v>
      </c>
      <c r="C21" s="20">
        <v>0.7</v>
      </c>
      <c r="D21" s="20">
        <v>19</v>
      </c>
      <c r="E21" s="20">
        <v>4</v>
      </c>
      <c r="F21" s="20">
        <v>4.5</v>
      </c>
      <c r="G21" s="20">
        <v>5</v>
      </c>
      <c r="H21" s="20">
        <v>4</v>
      </c>
      <c r="I21" s="20">
        <v>4.5</v>
      </c>
      <c r="J21" s="20">
        <v>0.3</v>
      </c>
      <c r="K21" s="20">
        <v>0.2</v>
      </c>
      <c r="L21" s="20">
        <v>7.0000000000000007E-2</v>
      </c>
      <c r="M21" s="20">
        <v>0.6</v>
      </c>
      <c r="N21" s="20">
        <v>2E-3</v>
      </c>
      <c r="O21" s="20">
        <v>0.04</v>
      </c>
      <c r="P21" s="20">
        <v>0.06</v>
      </c>
      <c r="Q21" s="20">
        <v>8.0000000000000004E-4</v>
      </c>
      <c r="R21" s="20">
        <v>1.72E-2</v>
      </c>
      <c r="S21" s="20">
        <v>0.01</v>
      </c>
      <c r="T21" s="20">
        <v>0.2</v>
      </c>
      <c r="U21" s="20">
        <v>0.8</v>
      </c>
      <c r="V21" s="24"/>
    </row>
    <row r="22" spans="1:22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30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2" sqref="G32"/>
    </sheetView>
  </sheetViews>
  <sheetFormatPr baseColWidth="10" defaultRowHeight="14.25" x14ac:dyDescent="0.2"/>
  <cols>
    <col min="1" max="1" width="11.85546875" style="2" customWidth="1"/>
    <col min="2" max="16384" width="11.42578125" style="2"/>
  </cols>
  <sheetData>
    <row r="1" spans="1:27" ht="20.25" x14ac:dyDescent="0.3">
      <c r="A1" s="1" t="s">
        <v>62</v>
      </c>
    </row>
    <row r="2" spans="1:27" x14ac:dyDescent="0.2">
      <c r="A2" s="3"/>
      <c r="B2" s="3"/>
      <c r="C2" s="3"/>
      <c r="D2" s="3"/>
      <c r="E2" s="3"/>
      <c r="F2" s="3" t="s">
        <v>22</v>
      </c>
      <c r="G2" s="3"/>
    </row>
    <row r="3" spans="1:27" x14ac:dyDescent="0.2">
      <c r="A3" s="16"/>
      <c r="B3" s="16"/>
      <c r="C3" s="16"/>
      <c r="D3" s="16"/>
      <c r="E3" s="3"/>
      <c r="F3" s="15" t="s">
        <v>11</v>
      </c>
      <c r="G3" s="15" t="s">
        <v>12</v>
      </c>
      <c r="H3" s="15" t="s">
        <v>13</v>
      </c>
      <c r="I3" s="15" t="s">
        <v>14</v>
      </c>
      <c r="J3" s="15" t="s">
        <v>15</v>
      </c>
      <c r="K3" s="15" t="s">
        <v>23</v>
      </c>
      <c r="L3" s="15" t="s">
        <v>24</v>
      </c>
      <c r="M3" s="15" t="s">
        <v>25</v>
      </c>
      <c r="N3" s="15" t="s">
        <v>26</v>
      </c>
      <c r="O3" s="15" t="s">
        <v>27</v>
      </c>
      <c r="P3" s="15" t="s">
        <v>30</v>
      </c>
      <c r="Q3" s="15" t="s">
        <v>31</v>
      </c>
      <c r="R3" s="15" t="s">
        <v>32</v>
      </c>
      <c r="S3" s="15" t="s">
        <v>33</v>
      </c>
      <c r="T3" s="15" t="s">
        <v>34</v>
      </c>
      <c r="U3" s="15" t="s">
        <v>35</v>
      </c>
      <c r="V3" s="15" t="s">
        <v>36</v>
      </c>
      <c r="W3" s="15" t="s">
        <v>37</v>
      </c>
      <c r="X3" s="15" t="s">
        <v>38</v>
      </c>
      <c r="Y3" s="15" t="s">
        <v>39</v>
      </c>
      <c r="Z3" s="4" t="s">
        <v>21</v>
      </c>
    </row>
    <row r="4" spans="1:27" x14ac:dyDescent="0.2">
      <c r="A4" s="3" t="s">
        <v>16</v>
      </c>
      <c r="B4" s="3"/>
      <c r="C4" s="3"/>
      <c r="D4" s="3"/>
      <c r="E4" s="3"/>
      <c r="F4" s="11">
        <v>64</v>
      </c>
      <c r="G4" s="11">
        <v>1</v>
      </c>
      <c r="H4" s="11">
        <v>15.7</v>
      </c>
      <c r="I4" s="11">
        <v>3.8</v>
      </c>
      <c r="J4" s="11">
        <v>1</v>
      </c>
      <c r="K4" s="11">
        <v>5.2</v>
      </c>
      <c r="L4" s="11">
        <v>2.7</v>
      </c>
      <c r="M4" s="11">
        <v>3.8</v>
      </c>
      <c r="N4" s="11">
        <v>0.7</v>
      </c>
      <c r="O4" s="11">
        <v>0.3</v>
      </c>
      <c r="P4" s="11">
        <v>8.0000000000000002E-3</v>
      </c>
      <c r="Q4" s="11">
        <v>0.11</v>
      </c>
      <c r="R4" s="11">
        <v>6.9999999999999999E-4</v>
      </c>
      <c r="S4" s="11">
        <v>3.0000000000000001E-3</v>
      </c>
      <c r="T4" s="11">
        <v>0.01</v>
      </c>
      <c r="U4" s="11">
        <v>0.04</v>
      </c>
      <c r="V4" s="11">
        <v>0.02</v>
      </c>
      <c r="W4" s="11">
        <v>0.5</v>
      </c>
      <c r="X4" s="11">
        <v>0.8</v>
      </c>
      <c r="Y4" s="11">
        <f>0.3083</f>
        <v>0.30830000000000002</v>
      </c>
      <c r="Z4" s="2">
        <f>SUM(F4:Y4)</f>
        <v>100</v>
      </c>
      <c r="AA4" s="2">
        <f>100-Z4</f>
        <v>0</v>
      </c>
    </row>
    <row r="5" spans="1:27" x14ac:dyDescent="0.2">
      <c r="A5" s="3" t="s">
        <v>17</v>
      </c>
      <c r="B5" s="3"/>
      <c r="C5" s="3"/>
      <c r="D5" s="3"/>
      <c r="E5" s="3"/>
      <c r="F5" s="11">
        <v>45</v>
      </c>
      <c r="G5" s="11">
        <v>1.8</v>
      </c>
      <c r="H5" s="11">
        <v>13.7</v>
      </c>
      <c r="I5" s="11">
        <v>10.8</v>
      </c>
      <c r="J5" s="11">
        <v>11.6</v>
      </c>
      <c r="K5" s="11">
        <v>9.9</v>
      </c>
      <c r="L5" s="11">
        <v>2</v>
      </c>
      <c r="M5" s="11">
        <v>1.5</v>
      </c>
      <c r="N5" s="11">
        <v>1.8</v>
      </c>
      <c r="O5" s="11">
        <v>0.7</v>
      </c>
      <c r="P5" s="11">
        <v>4.0000000000000001E-3</v>
      </c>
      <c r="Q5" s="11">
        <v>1E-3</v>
      </c>
      <c r="R5" s="11">
        <v>4.0000000000000001E-3</v>
      </c>
      <c r="S5" s="11">
        <v>0.08</v>
      </c>
      <c r="T5" s="11">
        <v>4.0000000000000001E-3</v>
      </c>
      <c r="U5" s="11">
        <v>0.6</v>
      </c>
      <c r="V5" s="11">
        <v>0.3</v>
      </c>
      <c r="W5" s="11">
        <v>0.1</v>
      </c>
      <c r="X5" s="11">
        <v>0.1</v>
      </c>
      <c r="Y5" s="11">
        <v>7.0000000000000001E-3</v>
      </c>
      <c r="Z5" s="2">
        <f t="shared" ref="Z5:Z7" si="0">SUM(F5:Y5)</f>
        <v>100</v>
      </c>
      <c r="AA5" s="2">
        <f t="shared" ref="AA5:AA7" si="1">100-Z5</f>
        <v>0</v>
      </c>
    </row>
    <row r="6" spans="1:27" x14ac:dyDescent="0.2">
      <c r="A6" s="3" t="s">
        <v>29</v>
      </c>
      <c r="B6" s="3"/>
      <c r="C6" s="3"/>
      <c r="D6" s="3"/>
      <c r="E6" s="3"/>
      <c r="F6" s="11">
        <v>56</v>
      </c>
      <c r="G6" s="11">
        <v>0.7</v>
      </c>
      <c r="H6" s="11">
        <v>19</v>
      </c>
      <c r="I6" s="11">
        <v>4</v>
      </c>
      <c r="J6" s="11">
        <v>4.5</v>
      </c>
      <c r="K6" s="11">
        <v>5</v>
      </c>
      <c r="L6" s="11">
        <v>4</v>
      </c>
      <c r="M6" s="11">
        <v>4.5</v>
      </c>
      <c r="N6" s="11">
        <v>0.3</v>
      </c>
      <c r="O6" s="11">
        <v>0.2</v>
      </c>
      <c r="P6" s="11">
        <v>7.0000000000000007E-2</v>
      </c>
      <c r="Q6" s="11">
        <v>0.6</v>
      </c>
      <c r="R6" s="11">
        <v>2E-3</v>
      </c>
      <c r="S6" s="11">
        <v>0.04</v>
      </c>
      <c r="T6" s="11">
        <v>0.06</v>
      </c>
      <c r="U6" s="11">
        <v>8.0000000000000004E-4</v>
      </c>
      <c r="V6" s="11">
        <v>1.72E-2</v>
      </c>
      <c r="W6" s="11">
        <v>0.01</v>
      </c>
      <c r="X6" s="11">
        <v>0.2</v>
      </c>
      <c r="Y6" s="11">
        <v>0.8</v>
      </c>
      <c r="Z6" s="2">
        <f t="shared" si="0"/>
        <v>100</v>
      </c>
      <c r="AA6" s="2">
        <f t="shared" si="1"/>
        <v>0</v>
      </c>
    </row>
    <row r="7" spans="1:27" x14ac:dyDescent="0.2">
      <c r="A7" s="3" t="s">
        <v>50</v>
      </c>
      <c r="B7" s="3"/>
      <c r="C7" s="3"/>
      <c r="D7" s="3"/>
      <c r="E7" s="3"/>
      <c r="F7" s="11">
        <v>39</v>
      </c>
      <c r="G7" s="11">
        <v>0.1</v>
      </c>
      <c r="H7" s="11">
        <v>4</v>
      </c>
      <c r="I7" s="11">
        <v>15</v>
      </c>
      <c r="J7" s="11">
        <v>30</v>
      </c>
      <c r="K7" s="11">
        <v>2</v>
      </c>
      <c r="L7" s="11">
        <v>0.5</v>
      </c>
      <c r="M7" s="11">
        <v>1</v>
      </c>
      <c r="N7" s="11">
        <v>7</v>
      </c>
      <c r="O7" s="11">
        <v>7.0000000000000007E-2</v>
      </c>
      <c r="P7" s="11">
        <v>3.0000000000000001E-3</v>
      </c>
      <c r="Q7" s="11">
        <v>4.0000000000000001E-3</v>
      </c>
      <c r="R7" s="11">
        <v>0.3</v>
      </c>
      <c r="S7" s="11">
        <v>7.0000000000000007E-2</v>
      </c>
      <c r="T7" s="11">
        <v>2.0000000000000001E-4</v>
      </c>
      <c r="U7" s="11">
        <v>0.1</v>
      </c>
      <c r="V7" s="11">
        <v>0.5</v>
      </c>
      <c r="W7" s="11">
        <v>0.3</v>
      </c>
      <c r="X7" s="11">
        <v>2E-3</v>
      </c>
      <c r="Y7" s="11">
        <v>5.0799999999999998E-2</v>
      </c>
      <c r="Z7" s="2">
        <f t="shared" si="0"/>
        <v>99.999999999999972</v>
      </c>
      <c r="AA7" s="2">
        <f t="shared" si="1"/>
        <v>0</v>
      </c>
    </row>
    <row r="9" spans="1:27" x14ac:dyDescent="0.2">
      <c r="A9" s="8"/>
      <c r="B9" s="9" t="s">
        <v>19</v>
      </c>
      <c r="C9" s="9"/>
      <c r="D9" s="9"/>
      <c r="E9" s="22"/>
      <c r="F9" s="10" t="s">
        <v>20</v>
      </c>
      <c r="G9" s="10"/>
      <c r="Z9" s="4" t="s">
        <v>21</v>
      </c>
    </row>
    <row r="10" spans="1:27" x14ac:dyDescent="0.2">
      <c r="A10" s="12" t="s">
        <v>0</v>
      </c>
      <c r="B10" s="13" t="s">
        <v>18</v>
      </c>
      <c r="C10" s="13" t="s">
        <v>17</v>
      </c>
      <c r="D10" s="13" t="s">
        <v>29</v>
      </c>
      <c r="E10" s="13" t="s">
        <v>50</v>
      </c>
      <c r="F10" s="14" t="s">
        <v>11</v>
      </c>
      <c r="G10" s="14" t="s">
        <v>12</v>
      </c>
      <c r="H10" s="14" t="s">
        <v>13</v>
      </c>
      <c r="I10" s="14" t="s">
        <v>14</v>
      </c>
      <c r="J10" s="14" t="s">
        <v>15</v>
      </c>
      <c r="K10" s="14" t="s">
        <v>23</v>
      </c>
      <c r="L10" s="14" t="s">
        <v>24</v>
      </c>
      <c r="M10" s="14" t="s">
        <v>25</v>
      </c>
      <c r="N10" s="14" t="s">
        <v>26</v>
      </c>
      <c r="O10" s="14" t="s">
        <v>27</v>
      </c>
      <c r="P10" s="14" t="s">
        <v>30</v>
      </c>
      <c r="Q10" s="14" t="s">
        <v>31</v>
      </c>
      <c r="R10" s="14" t="s">
        <v>32</v>
      </c>
      <c r="S10" s="14" t="s">
        <v>33</v>
      </c>
      <c r="T10" s="14" t="s">
        <v>34</v>
      </c>
      <c r="U10" s="14" t="s">
        <v>35</v>
      </c>
      <c r="V10" s="14" t="s">
        <v>36</v>
      </c>
      <c r="W10" s="14" t="s">
        <v>37</v>
      </c>
      <c r="X10" s="14" t="s">
        <v>38</v>
      </c>
      <c r="Y10" s="14" t="s">
        <v>39</v>
      </c>
      <c r="Z10" s="4"/>
    </row>
    <row r="11" spans="1:27" ht="15" x14ac:dyDescent="0.25">
      <c r="A11" s="18" t="s">
        <v>1</v>
      </c>
      <c r="B11" s="7">
        <v>0.1</v>
      </c>
      <c r="C11" s="7">
        <v>0.4</v>
      </c>
      <c r="D11" s="7">
        <v>0.4</v>
      </c>
      <c r="E11" s="7">
        <f>1-(B11+C11+D11)</f>
        <v>9.9999999999999978E-2</v>
      </c>
      <c r="F11" s="17">
        <f t="shared" ref="F11:O20" si="2">$B11*F$4+$C11*F$5+$D11*F$6+$E11*F$7</f>
        <v>50.699999999999996</v>
      </c>
      <c r="G11" s="17">
        <f t="shared" si="2"/>
        <v>1.1100000000000001</v>
      </c>
      <c r="H11" s="17">
        <f t="shared" si="2"/>
        <v>15.050000000000002</v>
      </c>
      <c r="I11" s="17">
        <f t="shared" si="2"/>
        <v>7.8000000000000007</v>
      </c>
      <c r="J11" s="17">
        <f t="shared" si="2"/>
        <v>9.5399999999999991</v>
      </c>
      <c r="K11" s="17">
        <f t="shared" si="2"/>
        <v>6.6800000000000006</v>
      </c>
      <c r="L11" s="17">
        <f t="shared" si="2"/>
        <v>2.7199999999999998</v>
      </c>
      <c r="M11" s="17">
        <f t="shared" si="2"/>
        <v>2.8800000000000003</v>
      </c>
      <c r="N11" s="17">
        <f t="shared" si="2"/>
        <v>1.6099999999999999</v>
      </c>
      <c r="O11" s="17">
        <f t="shared" si="2"/>
        <v>0.39699999999999996</v>
      </c>
      <c r="P11" s="17">
        <f t="shared" ref="P11:Y20" si="3">$B11*P$4+$C11*P$5+$D11*P$6+$E11*P$7</f>
        <v>3.0700000000000005E-2</v>
      </c>
      <c r="Q11" s="17">
        <f t="shared" si="3"/>
        <v>0.25180000000000002</v>
      </c>
      <c r="R11" s="17">
        <f t="shared" si="3"/>
        <v>3.2469999999999992E-2</v>
      </c>
      <c r="S11" s="17">
        <f t="shared" si="3"/>
        <v>5.5300000000000002E-2</v>
      </c>
      <c r="T11" s="17">
        <f t="shared" si="3"/>
        <v>2.6619999999999998E-2</v>
      </c>
      <c r="U11" s="17">
        <f t="shared" si="3"/>
        <v>0.25431999999999999</v>
      </c>
      <c r="V11" s="17">
        <f t="shared" si="3"/>
        <v>0.17887999999999998</v>
      </c>
      <c r="W11" s="17">
        <f t="shared" si="3"/>
        <v>0.124</v>
      </c>
      <c r="X11" s="17">
        <f t="shared" si="3"/>
        <v>0.20020000000000004</v>
      </c>
      <c r="Y11" s="17">
        <f t="shared" si="3"/>
        <v>0.35871000000000003</v>
      </c>
      <c r="Z11" s="4">
        <f>SUM(F11:Y11)</f>
        <v>100</v>
      </c>
    </row>
    <row r="12" spans="1:27" ht="15" x14ac:dyDescent="0.25">
      <c r="A12" s="18" t="s">
        <v>2</v>
      </c>
      <c r="B12" s="7">
        <v>0.3</v>
      </c>
      <c r="C12" s="7">
        <v>0.1</v>
      </c>
      <c r="D12" s="7">
        <v>0.2</v>
      </c>
      <c r="E12" s="7">
        <f t="shared" ref="E12:E30" si="4">1-(B12+C12+D12)</f>
        <v>0.39999999999999991</v>
      </c>
      <c r="F12" s="17">
        <f t="shared" si="2"/>
        <v>50.499999999999993</v>
      </c>
      <c r="G12" s="17">
        <f t="shared" si="2"/>
        <v>0.66</v>
      </c>
      <c r="H12" s="17">
        <f t="shared" si="2"/>
        <v>11.48</v>
      </c>
      <c r="I12" s="17">
        <f t="shared" si="2"/>
        <v>9.0199999999999978</v>
      </c>
      <c r="J12" s="17">
        <f t="shared" si="2"/>
        <v>14.359999999999996</v>
      </c>
      <c r="K12" s="17">
        <f t="shared" si="2"/>
        <v>4.3499999999999996</v>
      </c>
      <c r="L12" s="17">
        <f t="shared" si="2"/>
        <v>2.0099999999999998</v>
      </c>
      <c r="M12" s="17">
        <f t="shared" si="2"/>
        <v>2.59</v>
      </c>
      <c r="N12" s="17">
        <f t="shared" si="2"/>
        <v>3.2499999999999996</v>
      </c>
      <c r="O12" s="17">
        <f t="shared" si="2"/>
        <v>0.22799999999999998</v>
      </c>
      <c r="P12" s="17">
        <f t="shared" si="3"/>
        <v>1.8000000000000002E-2</v>
      </c>
      <c r="Q12" s="17">
        <f t="shared" si="3"/>
        <v>0.1547</v>
      </c>
      <c r="R12" s="17">
        <f t="shared" si="3"/>
        <v>0.12100999999999996</v>
      </c>
      <c r="S12" s="17">
        <f t="shared" si="3"/>
        <v>4.4899999999999995E-2</v>
      </c>
      <c r="T12" s="17">
        <f t="shared" si="3"/>
        <v>1.5480000000000001E-2</v>
      </c>
      <c r="U12" s="17">
        <f t="shared" si="3"/>
        <v>0.11215999999999998</v>
      </c>
      <c r="V12" s="17">
        <f t="shared" si="3"/>
        <v>0.23943999999999996</v>
      </c>
      <c r="W12" s="17">
        <f t="shared" si="3"/>
        <v>0.28199999999999997</v>
      </c>
      <c r="X12" s="17">
        <f t="shared" si="3"/>
        <v>0.29080000000000006</v>
      </c>
      <c r="Y12" s="17">
        <f t="shared" si="3"/>
        <v>0.27351000000000003</v>
      </c>
      <c r="Z12" s="4">
        <f t="shared" ref="Z12:Z20" si="5">SUM(F12:Y12)</f>
        <v>99.999999999999986</v>
      </c>
    </row>
    <row r="13" spans="1:27" ht="15" x14ac:dyDescent="0.25">
      <c r="A13" s="18" t="s">
        <v>3</v>
      </c>
      <c r="B13" s="7">
        <v>0.2</v>
      </c>
      <c r="C13" s="7">
        <v>0.3</v>
      </c>
      <c r="D13" s="7">
        <v>0.10000000000000009</v>
      </c>
      <c r="E13" s="7">
        <f t="shared" si="4"/>
        <v>0.39999999999999991</v>
      </c>
      <c r="F13" s="17">
        <f t="shared" si="2"/>
        <v>47.5</v>
      </c>
      <c r="G13" s="17">
        <f t="shared" si="2"/>
        <v>0.85000000000000009</v>
      </c>
      <c r="H13" s="17">
        <f t="shared" si="2"/>
        <v>10.750000000000002</v>
      </c>
      <c r="I13" s="17">
        <f t="shared" si="2"/>
        <v>10.399999999999999</v>
      </c>
      <c r="J13" s="17">
        <f t="shared" si="2"/>
        <v>16.129999999999995</v>
      </c>
      <c r="K13" s="17">
        <f t="shared" si="2"/>
        <v>5.31</v>
      </c>
      <c r="L13" s="17">
        <f t="shared" si="2"/>
        <v>1.7400000000000004</v>
      </c>
      <c r="M13" s="17">
        <f t="shared" si="2"/>
        <v>2.0600000000000005</v>
      </c>
      <c r="N13" s="17">
        <f t="shared" si="2"/>
        <v>3.5099999999999993</v>
      </c>
      <c r="O13" s="17">
        <f t="shared" si="2"/>
        <v>0.31800000000000006</v>
      </c>
      <c r="P13" s="17">
        <f t="shared" si="3"/>
        <v>1.1000000000000006E-2</v>
      </c>
      <c r="Q13" s="17">
        <f t="shared" si="3"/>
        <v>8.3900000000000058E-2</v>
      </c>
      <c r="R13" s="17">
        <f t="shared" si="3"/>
        <v>0.12153999999999997</v>
      </c>
      <c r="S13" s="17">
        <f t="shared" si="3"/>
        <v>5.6599999999999998E-2</v>
      </c>
      <c r="T13" s="17">
        <f t="shared" si="3"/>
        <v>9.2800000000000053E-3</v>
      </c>
      <c r="U13" s="17">
        <f t="shared" si="3"/>
        <v>0.22808</v>
      </c>
      <c r="V13" s="17">
        <f t="shared" si="3"/>
        <v>0.29571999999999998</v>
      </c>
      <c r="W13" s="17">
        <f t="shared" si="3"/>
        <v>0.251</v>
      </c>
      <c r="X13" s="17">
        <f t="shared" si="3"/>
        <v>0.21080000000000004</v>
      </c>
      <c r="Y13" s="17">
        <f t="shared" si="3"/>
        <v>0.16408000000000009</v>
      </c>
      <c r="Z13" s="4">
        <f t="shared" si="5"/>
        <v>100.00000000000001</v>
      </c>
    </row>
    <row r="14" spans="1:27" ht="15" x14ac:dyDescent="0.25">
      <c r="A14" s="18" t="s">
        <v>4</v>
      </c>
      <c r="B14" s="7">
        <v>0.5</v>
      </c>
      <c r="C14" s="7">
        <v>0.1</v>
      </c>
      <c r="D14" s="7">
        <v>0.3</v>
      </c>
      <c r="E14" s="7">
        <f t="shared" si="4"/>
        <v>0.10000000000000009</v>
      </c>
      <c r="F14" s="17">
        <f t="shared" si="2"/>
        <v>57.2</v>
      </c>
      <c r="G14" s="17">
        <f t="shared" si="2"/>
        <v>0.9</v>
      </c>
      <c r="H14" s="17">
        <f t="shared" si="2"/>
        <v>15.319999999999999</v>
      </c>
      <c r="I14" s="17">
        <f t="shared" si="2"/>
        <v>5.6800000000000015</v>
      </c>
      <c r="J14" s="17">
        <f t="shared" si="2"/>
        <v>6.0100000000000025</v>
      </c>
      <c r="K14" s="17">
        <f t="shared" si="2"/>
        <v>5.29</v>
      </c>
      <c r="L14" s="17">
        <f t="shared" si="2"/>
        <v>2.8</v>
      </c>
      <c r="M14" s="17">
        <f t="shared" si="2"/>
        <v>3.4999999999999996</v>
      </c>
      <c r="N14" s="17">
        <f t="shared" si="2"/>
        <v>1.3200000000000007</v>
      </c>
      <c r="O14" s="17">
        <f t="shared" si="2"/>
        <v>0.28699999999999998</v>
      </c>
      <c r="P14" s="17">
        <f t="shared" si="3"/>
        <v>2.5700000000000004E-2</v>
      </c>
      <c r="Q14" s="17">
        <f t="shared" si="3"/>
        <v>0.23550000000000001</v>
      </c>
      <c r="R14" s="17">
        <f t="shared" si="3"/>
        <v>3.1350000000000024E-2</v>
      </c>
      <c r="S14" s="17">
        <f t="shared" si="3"/>
        <v>2.8500000000000004E-2</v>
      </c>
      <c r="T14" s="17">
        <f t="shared" si="3"/>
        <v>2.3419999999999996E-2</v>
      </c>
      <c r="U14" s="17">
        <f t="shared" si="3"/>
        <v>9.0240000000000015E-2</v>
      </c>
      <c r="V14" s="17">
        <f t="shared" si="3"/>
        <v>9.516000000000005E-2</v>
      </c>
      <c r="W14" s="17">
        <f t="shared" si="3"/>
        <v>0.29300000000000004</v>
      </c>
      <c r="X14" s="17">
        <f t="shared" si="3"/>
        <v>0.47020000000000001</v>
      </c>
      <c r="Y14" s="17">
        <f t="shared" si="3"/>
        <v>0.39993000000000006</v>
      </c>
      <c r="Z14" s="4">
        <f t="shared" si="5"/>
        <v>100.00000000000004</v>
      </c>
    </row>
    <row r="15" spans="1:27" ht="15" x14ac:dyDescent="0.25">
      <c r="A15" s="18" t="s">
        <v>5</v>
      </c>
      <c r="B15" s="7">
        <v>0.2</v>
      </c>
      <c r="C15" s="7">
        <v>0.2</v>
      </c>
      <c r="D15" s="7">
        <v>0.3</v>
      </c>
      <c r="E15" s="7">
        <f t="shared" si="4"/>
        <v>0.30000000000000004</v>
      </c>
      <c r="F15" s="17">
        <f t="shared" si="2"/>
        <v>50.300000000000004</v>
      </c>
      <c r="G15" s="17">
        <f t="shared" si="2"/>
        <v>0.8</v>
      </c>
      <c r="H15" s="17">
        <f t="shared" si="2"/>
        <v>12.780000000000001</v>
      </c>
      <c r="I15" s="17">
        <f t="shared" si="2"/>
        <v>8.620000000000001</v>
      </c>
      <c r="J15" s="17">
        <f t="shared" si="2"/>
        <v>12.870000000000001</v>
      </c>
      <c r="K15" s="17">
        <f t="shared" si="2"/>
        <v>5.120000000000001</v>
      </c>
      <c r="L15" s="17">
        <f t="shared" si="2"/>
        <v>2.29</v>
      </c>
      <c r="M15" s="17">
        <f t="shared" si="2"/>
        <v>2.71</v>
      </c>
      <c r="N15" s="17">
        <f t="shared" si="2"/>
        <v>2.6900000000000004</v>
      </c>
      <c r="O15" s="17">
        <f t="shared" si="2"/>
        <v>0.28100000000000003</v>
      </c>
      <c r="P15" s="17">
        <f t="shared" si="3"/>
        <v>2.4300000000000002E-2</v>
      </c>
      <c r="Q15" s="17">
        <f t="shared" si="3"/>
        <v>0.2034</v>
      </c>
      <c r="R15" s="17">
        <f t="shared" si="3"/>
        <v>9.154000000000001E-2</v>
      </c>
      <c r="S15" s="17">
        <f t="shared" si="3"/>
        <v>4.9600000000000005E-2</v>
      </c>
      <c r="T15" s="17">
        <f t="shared" si="3"/>
        <v>2.086E-2</v>
      </c>
      <c r="U15" s="17">
        <f t="shared" si="3"/>
        <v>0.15823999999999999</v>
      </c>
      <c r="V15" s="17">
        <f t="shared" si="3"/>
        <v>0.21916000000000002</v>
      </c>
      <c r="W15" s="17">
        <f t="shared" si="3"/>
        <v>0.21300000000000002</v>
      </c>
      <c r="X15" s="17">
        <f t="shared" si="3"/>
        <v>0.24060000000000004</v>
      </c>
      <c r="Y15" s="17">
        <f t="shared" si="3"/>
        <v>0.31829999999999997</v>
      </c>
      <c r="Z15" s="4">
        <f t="shared" si="5"/>
        <v>100</v>
      </c>
    </row>
    <row r="16" spans="1:27" ht="15" x14ac:dyDescent="0.25">
      <c r="A16" s="18" t="s">
        <v>6</v>
      </c>
      <c r="B16" s="7">
        <v>0.2</v>
      </c>
      <c r="C16" s="7">
        <v>0.4</v>
      </c>
      <c r="D16" s="7">
        <v>0.30000000000000004</v>
      </c>
      <c r="E16" s="7">
        <f t="shared" si="4"/>
        <v>9.9999999999999867E-2</v>
      </c>
      <c r="F16" s="17">
        <f t="shared" si="2"/>
        <v>51.5</v>
      </c>
      <c r="G16" s="17">
        <f t="shared" si="2"/>
        <v>1.1400000000000001</v>
      </c>
      <c r="H16" s="17">
        <f t="shared" si="2"/>
        <v>14.720000000000002</v>
      </c>
      <c r="I16" s="17">
        <f t="shared" si="2"/>
        <v>7.7799999999999985</v>
      </c>
      <c r="J16" s="17">
        <f t="shared" si="2"/>
        <v>9.1899999999999959</v>
      </c>
      <c r="K16" s="17">
        <f t="shared" si="2"/>
        <v>6.6999999999999993</v>
      </c>
      <c r="L16" s="17">
        <f t="shared" si="2"/>
        <v>2.59</v>
      </c>
      <c r="M16" s="17">
        <f t="shared" si="2"/>
        <v>2.8099999999999996</v>
      </c>
      <c r="N16" s="17">
        <f t="shared" si="2"/>
        <v>1.649999999999999</v>
      </c>
      <c r="O16" s="17">
        <f t="shared" si="2"/>
        <v>0.40699999999999997</v>
      </c>
      <c r="P16" s="17">
        <f t="shared" si="3"/>
        <v>2.4500000000000004E-2</v>
      </c>
      <c r="Q16" s="17">
        <f t="shared" si="3"/>
        <v>0.20280000000000004</v>
      </c>
      <c r="R16" s="17">
        <f t="shared" si="3"/>
        <v>3.2339999999999959E-2</v>
      </c>
      <c r="S16" s="17">
        <f t="shared" si="3"/>
        <v>5.16E-2</v>
      </c>
      <c r="T16" s="17">
        <f t="shared" si="3"/>
        <v>2.162E-2</v>
      </c>
      <c r="U16" s="17">
        <f t="shared" si="3"/>
        <v>0.25823999999999997</v>
      </c>
      <c r="V16" s="17">
        <f t="shared" si="3"/>
        <v>0.17915999999999993</v>
      </c>
      <c r="W16" s="17">
        <f t="shared" si="3"/>
        <v>0.17299999999999999</v>
      </c>
      <c r="X16" s="17">
        <f t="shared" si="3"/>
        <v>0.26020000000000004</v>
      </c>
      <c r="Y16" s="17">
        <f t="shared" si="3"/>
        <v>0.30954000000000004</v>
      </c>
      <c r="Z16" s="4">
        <f t="shared" si="5"/>
        <v>100</v>
      </c>
    </row>
    <row r="17" spans="1:26" ht="15" x14ac:dyDescent="0.25">
      <c r="A17" s="18" t="s">
        <v>7</v>
      </c>
      <c r="B17" s="7">
        <v>0.6</v>
      </c>
      <c r="C17" s="7">
        <v>0.1</v>
      </c>
      <c r="D17" s="7">
        <v>9.9999999999999978E-2</v>
      </c>
      <c r="E17" s="7">
        <f t="shared" si="4"/>
        <v>0.20000000000000007</v>
      </c>
      <c r="F17" s="17">
        <f t="shared" si="2"/>
        <v>56.300000000000004</v>
      </c>
      <c r="G17" s="17">
        <f t="shared" si="2"/>
        <v>0.87</v>
      </c>
      <c r="H17" s="17">
        <f t="shared" si="2"/>
        <v>13.489999999999998</v>
      </c>
      <c r="I17" s="17">
        <f t="shared" si="2"/>
        <v>6.7600000000000007</v>
      </c>
      <c r="J17" s="17">
        <f t="shared" si="2"/>
        <v>8.2100000000000009</v>
      </c>
      <c r="K17" s="17">
        <f t="shared" si="2"/>
        <v>5.0100000000000007</v>
      </c>
      <c r="L17" s="17">
        <f t="shared" si="2"/>
        <v>2.3199999999999998</v>
      </c>
      <c r="M17" s="17">
        <f t="shared" si="2"/>
        <v>3.0799999999999996</v>
      </c>
      <c r="N17" s="17">
        <f t="shared" si="2"/>
        <v>2.0300000000000002</v>
      </c>
      <c r="O17" s="17">
        <f t="shared" si="2"/>
        <v>0.28400000000000003</v>
      </c>
      <c r="P17" s="17">
        <f t="shared" si="3"/>
        <v>1.2799999999999999E-2</v>
      </c>
      <c r="Q17" s="17">
        <f t="shared" si="3"/>
        <v>0.12689999999999999</v>
      </c>
      <c r="R17" s="17">
        <f t="shared" si="3"/>
        <v>6.1020000000000019E-2</v>
      </c>
      <c r="S17" s="17">
        <f t="shared" si="3"/>
        <v>2.7800000000000005E-2</v>
      </c>
      <c r="T17" s="17">
        <f t="shared" si="3"/>
        <v>1.2439999999999998E-2</v>
      </c>
      <c r="U17" s="17">
        <f t="shared" si="3"/>
        <v>0.10407999999999999</v>
      </c>
      <c r="V17" s="17">
        <f t="shared" si="3"/>
        <v>0.14372000000000001</v>
      </c>
      <c r="W17" s="17">
        <f t="shared" si="3"/>
        <v>0.371</v>
      </c>
      <c r="X17" s="17">
        <f t="shared" si="3"/>
        <v>0.51039999999999996</v>
      </c>
      <c r="Y17" s="17">
        <f t="shared" si="3"/>
        <v>0.27584000000000003</v>
      </c>
      <c r="Z17" s="4">
        <f t="shared" si="5"/>
        <v>100</v>
      </c>
    </row>
    <row r="18" spans="1:26" ht="15" x14ac:dyDescent="0.25">
      <c r="A18" s="18" t="s">
        <v>8</v>
      </c>
      <c r="B18" s="7">
        <v>0</v>
      </c>
      <c r="C18" s="7">
        <v>0.1</v>
      </c>
      <c r="D18" s="7">
        <v>0.1</v>
      </c>
      <c r="E18" s="7">
        <f t="shared" si="4"/>
        <v>0.8</v>
      </c>
      <c r="F18" s="17">
        <f t="shared" si="2"/>
        <v>41.300000000000004</v>
      </c>
      <c r="G18" s="17">
        <f t="shared" si="2"/>
        <v>0.33</v>
      </c>
      <c r="H18" s="17">
        <f t="shared" si="2"/>
        <v>6.4700000000000006</v>
      </c>
      <c r="I18" s="17">
        <f t="shared" si="2"/>
        <v>13.48</v>
      </c>
      <c r="J18" s="17">
        <f t="shared" si="2"/>
        <v>25.61</v>
      </c>
      <c r="K18" s="17">
        <f t="shared" si="2"/>
        <v>3.0900000000000003</v>
      </c>
      <c r="L18" s="17">
        <f t="shared" si="2"/>
        <v>1</v>
      </c>
      <c r="M18" s="17">
        <f t="shared" si="2"/>
        <v>1.4000000000000001</v>
      </c>
      <c r="N18" s="17">
        <f t="shared" si="2"/>
        <v>5.8100000000000005</v>
      </c>
      <c r="O18" s="17">
        <f t="shared" si="2"/>
        <v>0.14600000000000002</v>
      </c>
      <c r="P18" s="17">
        <f t="shared" si="3"/>
        <v>9.8000000000000014E-3</v>
      </c>
      <c r="Q18" s="17">
        <f t="shared" si="3"/>
        <v>6.3299999999999995E-2</v>
      </c>
      <c r="R18" s="17">
        <f t="shared" si="3"/>
        <v>0.24059999999999998</v>
      </c>
      <c r="S18" s="17">
        <f t="shared" si="3"/>
        <v>6.8000000000000005E-2</v>
      </c>
      <c r="T18" s="17">
        <f t="shared" si="3"/>
        <v>6.5600000000000007E-3</v>
      </c>
      <c r="U18" s="17">
        <f t="shared" si="3"/>
        <v>0.14008000000000001</v>
      </c>
      <c r="V18" s="17">
        <f t="shared" si="3"/>
        <v>0.43171999999999999</v>
      </c>
      <c r="W18" s="17">
        <f t="shared" si="3"/>
        <v>0.251</v>
      </c>
      <c r="X18" s="17">
        <f t="shared" si="3"/>
        <v>3.1600000000000003E-2</v>
      </c>
      <c r="Y18" s="17">
        <f t="shared" si="3"/>
        <v>0.12134000000000003</v>
      </c>
      <c r="Z18" s="4">
        <f t="shared" si="5"/>
        <v>100</v>
      </c>
    </row>
    <row r="19" spans="1:26" ht="15" x14ac:dyDescent="0.25">
      <c r="A19" s="18" t="s">
        <v>9</v>
      </c>
      <c r="B19" s="7">
        <v>0.1</v>
      </c>
      <c r="C19" s="7">
        <v>0.1</v>
      </c>
      <c r="D19" s="7">
        <v>0.1</v>
      </c>
      <c r="E19" s="7">
        <f t="shared" si="4"/>
        <v>0.7</v>
      </c>
      <c r="F19" s="17">
        <f t="shared" si="2"/>
        <v>43.8</v>
      </c>
      <c r="G19" s="17">
        <f t="shared" si="2"/>
        <v>0.42000000000000004</v>
      </c>
      <c r="H19" s="17">
        <f t="shared" si="2"/>
        <v>7.6400000000000006</v>
      </c>
      <c r="I19" s="17">
        <f t="shared" si="2"/>
        <v>12.36</v>
      </c>
      <c r="J19" s="17">
        <f t="shared" si="2"/>
        <v>22.71</v>
      </c>
      <c r="K19" s="17">
        <f t="shared" si="2"/>
        <v>3.41</v>
      </c>
      <c r="L19" s="17">
        <f t="shared" si="2"/>
        <v>1.2200000000000002</v>
      </c>
      <c r="M19" s="17">
        <f t="shared" si="2"/>
        <v>1.68</v>
      </c>
      <c r="N19" s="17">
        <f t="shared" si="2"/>
        <v>5.18</v>
      </c>
      <c r="O19" s="17">
        <f t="shared" si="2"/>
        <v>0.16899999999999998</v>
      </c>
      <c r="P19" s="17">
        <f t="shared" si="3"/>
        <v>1.03E-2</v>
      </c>
      <c r="Q19" s="17">
        <f t="shared" si="3"/>
        <v>7.3899999999999993E-2</v>
      </c>
      <c r="R19" s="17">
        <f t="shared" si="3"/>
        <v>0.21067</v>
      </c>
      <c r="S19" s="17">
        <f t="shared" si="3"/>
        <v>6.13E-2</v>
      </c>
      <c r="T19" s="17">
        <f t="shared" si="3"/>
        <v>7.5400000000000007E-3</v>
      </c>
      <c r="U19" s="17">
        <f t="shared" si="3"/>
        <v>0.13407999999999998</v>
      </c>
      <c r="V19" s="17">
        <f t="shared" si="3"/>
        <v>0.38371999999999995</v>
      </c>
      <c r="W19" s="17">
        <f t="shared" si="3"/>
        <v>0.27100000000000002</v>
      </c>
      <c r="X19" s="17">
        <f t="shared" si="3"/>
        <v>0.11140000000000003</v>
      </c>
      <c r="Y19" s="17">
        <f t="shared" si="3"/>
        <v>0.14709</v>
      </c>
      <c r="Z19" s="4">
        <f t="shared" si="5"/>
        <v>100.00000000000001</v>
      </c>
    </row>
    <row r="20" spans="1:26" ht="15" x14ac:dyDescent="0.25">
      <c r="A20" s="18" t="s">
        <v>10</v>
      </c>
      <c r="B20" s="7">
        <v>0.8</v>
      </c>
      <c r="C20" s="7">
        <v>0.05</v>
      </c>
      <c r="D20" s="7">
        <v>4.9999999999999933E-2</v>
      </c>
      <c r="E20" s="7">
        <f t="shared" si="4"/>
        <v>9.9999999999999978E-2</v>
      </c>
      <c r="F20" s="17">
        <f t="shared" si="2"/>
        <v>60.15</v>
      </c>
      <c r="G20" s="17">
        <f t="shared" si="2"/>
        <v>0.93499999999999994</v>
      </c>
      <c r="H20" s="17">
        <f t="shared" si="2"/>
        <v>14.595000000000001</v>
      </c>
      <c r="I20" s="17">
        <f t="shared" si="2"/>
        <v>5.2799999999999994</v>
      </c>
      <c r="J20" s="17">
        <f t="shared" si="2"/>
        <v>4.6049999999999986</v>
      </c>
      <c r="K20" s="17">
        <f t="shared" si="2"/>
        <v>5.1050000000000004</v>
      </c>
      <c r="L20" s="17">
        <f t="shared" si="2"/>
        <v>2.5099999999999998</v>
      </c>
      <c r="M20" s="17">
        <f t="shared" si="2"/>
        <v>3.44</v>
      </c>
      <c r="N20" s="17">
        <f t="shared" si="2"/>
        <v>1.3649999999999998</v>
      </c>
      <c r="O20" s="17">
        <f t="shared" si="2"/>
        <v>0.29199999999999998</v>
      </c>
      <c r="P20" s="17">
        <f t="shared" si="3"/>
        <v>1.0399999999999996E-2</v>
      </c>
      <c r="Q20" s="17">
        <f t="shared" si="3"/>
        <v>0.11844999999999996</v>
      </c>
      <c r="R20" s="17">
        <f t="shared" si="3"/>
        <v>3.0859999999999992E-2</v>
      </c>
      <c r="S20" s="17">
        <f t="shared" si="3"/>
        <v>1.5399999999999997E-2</v>
      </c>
      <c r="T20" s="17">
        <f t="shared" si="3"/>
        <v>1.1219999999999996E-2</v>
      </c>
      <c r="U20" s="17">
        <f t="shared" si="3"/>
        <v>7.2039999999999993E-2</v>
      </c>
      <c r="V20" s="17">
        <f t="shared" si="3"/>
        <v>8.1859999999999988E-2</v>
      </c>
      <c r="W20" s="17">
        <f t="shared" si="3"/>
        <v>0.4355</v>
      </c>
      <c r="X20" s="17">
        <f t="shared" si="3"/>
        <v>0.65520000000000012</v>
      </c>
      <c r="Y20" s="17">
        <f t="shared" si="3"/>
        <v>0.29206999999999994</v>
      </c>
      <c r="Z20" s="4">
        <f t="shared" si="5"/>
        <v>100.00000000000001</v>
      </c>
    </row>
    <row r="21" spans="1:26" ht="15" x14ac:dyDescent="0.25">
      <c r="A21" s="18" t="s">
        <v>40</v>
      </c>
      <c r="B21" s="7">
        <v>0.5</v>
      </c>
      <c r="C21" s="7">
        <v>0.3</v>
      </c>
      <c r="D21" s="7">
        <v>0.1</v>
      </c>
      <c r="E21" s="7">
        <f t="shared" si="4"/>
        <v>9.9999999999999978E-2</v>
      </c>
      <c r="F21" s="17">
        <f t="shared" ref="F21:O30" si="6">$B21*F$4+$C21*F$5+$D21*F$6+$E21*F$7</f>
        <v>55</v>
      </c>
      <c r="G21" s="17">
        <f t="shared" si="6"/>
        <v>1.1200000000000001</v>
      </c>
      <c r="H21" s="17">
        <f t="shared" si="6"/>
        <v>14.26</v>
      </c>
      <c r="I21" s="17">
        <f t="shared" si="6"/>
        <v>7.0400000000000009</v>
      </c>
      <c r="J21" s="17">
        <f t="shared" si="6"/>
        <v>7.4299999999999988</v>
      </c>
      <c r="K21" s="17">
        <f t="shared" si="6"/>
        <v>6.2700000000000005</v>
      </c>
      <c r="L21" s="17">
        <f t="shared" si="6"/>
        <v>2.4</v>
      </c>
      <c r="M21" s="17">
        <f t="shared" si="6"/>
        <v>2.9</v>
      </c>
      <c r="N21" s="17">
        <f t="shared" si="6"/>
        <v>1.6199999999999999</v>
      </c>
      <c r="O21" s="17">
        <f t="shared" si="6"/>
        <v>0.38700000000000001</v>
      </c>
      <c r="P21" s="17">
        <f t="shared" ref="P21:Y30" si="7">$B21*P$4+$C21*P$5+$D21*P$6+$E21*P$7</f>
        <v>1.2500000000000001E-2</v>
      </c>
      <c r="Q21" s="17">
        <f t="shared" si="7"/>
        <v>0.1157</v>
      </c>
      <c r="R21" s="17">
        <f t="shared" si="7"/>
        <v>3.1749999999999994E-2</v>
      </c>
      <c r="S21" s="17">
        <f t="shared" si="7"/>
        <v>3.6500000000000005E-2</v>
      </c>
      <c r="T21" s="17">
        <f t="shared" si="7"/>
        <v>1.2219999999999998E-2</v>
      </c>
      <c r="U21" s="17">
        <f t="shared" si="7"/>
        <v>0.21007999999999999</v>
      </c>
      <c r="V21" s="17">
        <f t="shared" si="7"/>
        <v>0.15171999999999997</v>
      </c>
      <c r="W21" s="17">
        <f t="shared" si="7"/>
        <v>0.311</v>
      </c>
      <c r="X21" s="17">
        <f t="shared" si="7"/>
        <v>0.45020000000000004</v>
      </c>
      <c r="Y21" s="17">
        <f t="shared" si="7"/>
        <v>0.24133000000000002</v>
      </c>
      <c r="Z21" s="4">
        <f t="shared" ref="Z21:Z30" si="8">SUM(F21:Y21)</f>
        <v>100.00000000000003</v>
      </c>
    </row>
    <row r="22" spans="1:26" ht="15" x14ac:dyDescent="0.25">
      <c r="A22" s="18" t="s">
        <v>41</v>
      </c>
      <c r="B22" s="7">
        <v>0.1</v>
      </c>
      <c r="C22" s="7">
        <v>0.2</v>
      </c>
      <c r="D22" s="7">
        <v>0.10000000000000009</v>
      </c>
      <c r="E22" s="7">
        <f t="shared" si="4"/>
        <v>0.59999999999999987</v>
      </c>
      <c r="F22" s="17">
        <f t="shared" si="6"/>
        <v>44.400000000000006</v>
      </c>
      <c r="G22" s="17">
        <f t="shared" si="6"/>
        <v>0.59000000000000008</v>
      </c>
      <c r="H22" s="17">
        <f t="shared" si="6"/>
        <v>8.610000000000003</v>
      </c>
      <c r="I22" s="17">
        <f t="shared" si="6"/>
        <v>11.939999999999998</v>
      </c>
      <c r="J22" s="17">
        <f t="shared" si="6"/>
        <v>20.869999999999997</v>
      </c>
      <c r="K22" s="17">
        <f t="shared" si="6"/>
        <v>4.2</v>
      </c>
      <c r="L22" s="17">
        <f t="shared" si="6"/>
        <v>1.37</v>
      </c>
      <c r="M22" s="17">
        <f t="shared" si="6"/>
        <v>1.7300000000000002</v>
      </c>
      <c r="N22" s="17">
        <f t="shared" si="6"/>
        <v>4.6599999999999993</v>
      </c>
      <c r="O22" s="17">
        <f t="shared" si="6"/>
        <v>0.23199999999999998</v>
      </c>
      <c r="P22" s="17">
        <f t="shared" si="7"/>
        <v>1.0400000000000006E-2</v>
      </c>
      <c r="Q22" s="17">
        <f t="shared" si="7"/>
        <v>7.3600000000000054E-2</v>
      </c>
      <c r="R22" s="17">
        <f t="shared" si="7"/>
        <v>0.18106999999999995</v>
      </c>
      <c r="S22" s="17">
        <f t="shared" si="7"/>
        <v>6.2300000000000001E-2</v>
      </c>
      <c r="T22" s="17">
        <f t="shared" si="7"/>
        <v>7.9200000000000052E-3</v>
      </c>
      <c r="U22" s="17">
        <f t="shared" si="7"/>
        <v>0.18407999999999999</v>
      </c>
      <c r="V22" s="17">
        <f t="shared" si="7"/>
        <v>0.36371999999999993</v>
      </c>
      <c r="W22" s="17">
        <f t="shared" si="7"/>
        <v>0.251</v>
      </c>
      <c r="X22" s="17">
        <f t="shared" si="7"/>
        <v>0.12120000000000003</v>
      </c>
      <c r="Y22" s="17">
        <f t="shared" si="7"/>
        <v>0.14271000000000006</v>
      </c>
      <c r="Z22" s="4">
        <f t="shared" si="8"/>
        <v>100</v>
      </c>
    </row>
    <row r="23" spans="1:26" ht="15" x14ac:dyDescent="0.25">
      <c r="A23" s="18" t="s">
        <v>42</v>
      </c>
      <c r="B23" s="7">
        <v>0.6</v>
      </c>
      <c r="C23" s="7">
        <v>0.2</v>
      </c>
      <c r="D23" s="7">
        <v>0.19999999999999996</v>
      </c>
      <c r="E23" s="7">
        <f t="shared" si="4"/>
        <v>0</v>
      </c>
      <c r="F23" s="17">
        <f t="shared" si="6"/>
        <v>58.599999999999994</v>
      </c>
      <c r="G23" s="17">
        <f t="shared" si="6"/>
        <v>1.0999999999999999</v>
      </c>
      <c r="H23" s="17">
        <f t="shared" si="6"/>
        <v>15.959999999999999</v>
      </c>
      <c r="I23" s="17">
        <f t="shared" si="6"/>
        <v>5.2399999999999993</v>
      </c>
      <c r="J23" s="17">
        <f t="shared" si="6"/>
        <v>3.82</v>
      </c>
      <c r="K23" s="17">
        <f t="shared" si="6"/>
        <v>6.1000000000000005</v>
      </c>
      <c r="L23" s="17">
        <f t="shared" si="6"/>
        <v>2.82</v>
      </c>
      <c r="M23" s="17">
        <f t="shared" si="6"/>
        <v>3.48</v>
      </c>
      <c r="N23" s="17">
        <f t="shared" si="6"/>
        <v>0.84</v>
      </c>
      <c r="O23" s="17">
        <f t="shared" si="6"/>
        <v>0.35999999999999993</v>
      </c>
      <c r="P23" s="17">
        <f t="shared" si="7"/>
        <v>1.9599999999999999E-2</v>
      </c>
      <c r="Q23" s="17">
        <f t="shared" si="7"/>
        <v>0.18619999999999998</v>
      </c>
      <c r="R23" s="17">
        <f t="shared" si="7"/>
        <v>1.6199999999999999E-3</v>
      </c>
      <c r="S23" s="17">
        <f t="shared" si="7"/>
        <v>2.5799999999999997E-2</v>
      </c>
      <c r="T23" s="17">
        <f t="shared" si="7"/>
        <v>1.8799999999999997E-2</v>
      </c>
      <c r="U23" s="17">
        <f t="shared" si="7"/>
        <v>0.14415999999999998</v>
      </c>
      <c r="V23" s="17">
        <f t="shared" si="7"/>
        <v>7.5439999999999993E-2</v>
      </c>
      <c r="W23" s="17">
        <f t="shared" si="7"/>
        <v>0.32200000000000001</v>
      </c>
      <c r="X23" s="17">
        <f t="shared" si="7"/>
        <v>0.54</v>
      </c>
      <c r="Y23" s="17">
        <f t="shared" si="7"/>
        <v>0.34638000000000002</v>
      </c>
      <c r="Z23" s="4">
        <f t="shared" si="8"/>
        <v>99.999999999999986</v>
      </c>
    </row>
    <row r="24" spans="1:26" ht="15" x14ac:dyDescent="0.25">
      <c r="A24" s="18" t="s">
        <v>43</v>
      </c>
      <c r="B24" s="7">
        <v>0.3</v>
      </c>
      <c r="C24" s="7">
        <v>0.1</v>
      </c>
      <c r="D24" s="7">
        <v>0.19999999999999996</v>
      </c>
      <c r="E24" s="7">
        <f t="shared" si="4"/>
        <v>0.4</v>
      </c>
      <c r="F24" s="17">
        <f t="shared" si="6"/>
        <v>50.5</v>
      </c>
      <c r="G24" s="17">
        <f t="shared" si="6"/>
        <v>0.65999999999999992</v>
      </c>
      <c r="H24" s="17">
        <f t="shared" si="6"/>
        <v>11.479999999999999</v>
      </c>
      <c r="I24" s="17">
        <f t="shared" si="6"/>
        <v>9.02</v>
      </c>
      <c r="J24" s="17">
        <f t="shared" si="6"/>
        <v>14.36</v>
      </c>
      <c r="K24" s="17">
        <f t="shared" si="6"/>
        <v>4.3499999999999996</v>
      </c>
      <c r="L24" s="17">
        <f t="shared" si="6"/>
        <v>2.0099999999999998</v>
      </c>
      <c r="M24" s="17">
        <f t="shared" si="6"/>
        <v>2.59</v>
      </c>
      <c r="N24" s="17">
        <f t="shared" si="6"/>
        <v>3.2500000000000004</v>
      </c>
      <c r="O24" s="17">
        <f t="shared" si="6"/>
        <v>0.22799999999999995</v>
      </c>
      <c r="P24" s="17">
        <f t="shared" si="7"/>
        <v>1.7999999999999999E-2</v>
      </c>
      <c r="Q24" s="17">
        <f t="shared" si="7"/>
        <v>0.15469999999999995</v>
      </c>
      <c r="R24" s="17">
        <f t="shared" si="7"/>
        <v>0.12100999999999999</v>
      </c>
      <c r="S24" s="17">
        <f t="shared" si="7"/>
        <v>4.4900000000000002E-2</v>
      </c>
      <c r="T24" s="17">
        <f t="shared" si="7"/>
        <v>1.5479999999999997E-2</v>
      </c>
      <c r="U24" s="17">
        <f t="shared" si="7"/>
        <v>0.11216</v>
      </c>
      <c r="V24" s="17">
        <f t="shared" si="7"/>
        <v>0.23944000000000001</v>
      </c>
      <c r="W24" s="17">
        <f t="shared" si="7"/>
        <v>0.28200000000000003</v>
      </c>
      <c r="X24" s="17">
        <f t="shared" si="7"/>
        <v>0.2908</v>
      </c>
      <c r="Y24" s="17">
        <f t="shared" si="7"/>
        <v>0.27350999999999998</v>
      </c>
      <c r="Z24" s="4">
        <f t="shared" si="8"/>
        <v>100</v>
      </c>
    </row>
    <row r="25" spans="1:26" ht="15" x14ac:dyDescent="0.25">
      <c r="A25" s="18" t="s">
        <v>44</v>
      </c>
      <c r="B25" s="7">
        <v>0.2</v>
      </c>
      <c r="C25" s="7">
        <v>0</v>
      </c>
      <c r="D25" s="7">
        <v>9.9999999999999978E-2</v>
      </c>
      <c r="E25" s="7">
        <f t="shared" si="4"/>
        <v>0.7</v>
      </c>
      <c r="F25" s="17">
        <f t="shared" si="6"/>
        <v>45.699999999999996</v>
      </c>
      <c r="G25" s="17">
        <f t="shared" si="6"/>
        <v>0.34</v>
      </c>
      <c r="H25" s="17">
        <f t="shared" si="6"/>
        <v>7.839999999999999</v>
      </c>
      <c r="I25" s="17">
        <f t="shared" si="6"/>
        <v>11.66</v>
      </c>
      <c r="J25" s="17">
        <f t="shared" si="6"/>
        <v>21.65</v>
      </c>
      <c r="K25" s="17">
        <f t="shared" si="6"/>
        <v>2.94</v>
      </c>
      <c r="L25" s="17">
        <f t="shared" si="6"/>
        <v>1.29</v>
      </c>
      <c r="M25" s="17">
        <f t="shared" si="6"/>
        <v>1.91</v>
      </c>
      <c r="N25" s="17">
        <f t="shared" si="6"/>
        <v>5.0699999999999994</v>
      </c>
      <c r="O25" s="17">
        <f t="shared" si="6"/>
        <v>0.129</v>
      </c>
      <c r="P25" s="17">
        <f t="shared" si="7"/>
        <v>1.0699999999999999E-2</v>
      </c>
      <c r="Q25" s="17">
        <f t="shared" si="7"/>
        <v>8.4799999999999986E-2</v>
      </c>
      <c r="R25" s="17">
        <f t="shared" si="7"/>
        <v>0.21034</v>
      </c>
      <c r="S25" s="17">
        <f t="shared" si="7"/>
        <v>5.3600000000000002E-2</v>
      </c>
      <c r="T25" s="17">
        <f t="shared" si="7"/>
        <v>8.1399999999999979E-3</v>
      </c>
      <c r="U25" s="17">
        <f t="shared" si="7"/>
        <v>7.8079999999999997E-2</v>
      </c>
      <c r="V25" s="17">
        <f t="shared" si="7"/>
        <v>0.35571999999999998</v>
      </c>
      <c r="W25" s="17">
        <f t="shared" si="7"/>
        <v>0.311</v>
      </c>
      <c r="X25" s="17">
        <f t="shared" si="7"/>
        <v>0.18140000000000003</v>
      </c>
      <c r="Y25" s="17">
        <f t="shared" si="7"/>
        <v>0.17721999999999999</v>
      </c>
      <c r="Z25" s="4">
        <f t="shared" si="8"/>
        <v>100.00000000000001</v>
      </c>
    </row>
    <row r="26" spans="1:26" ht="15" x14ac:dyDescent="0.25">
      <c r="A26" s="18" t="s">
        <v>45</v>
      </c>
      <c r="B26" s="7">
        <v>0</v>
      </c>
      <c r="C26" s="7">
        <v>0.9</v>
      </c>
      <c r="D26" s="7">
        <v>0.1</v>
      </c>
      <c r="E26" s="7">
        <f t="shared" si="4"/>
        <v>0</v>
      </c>
      <c r="F26" s="17">
        <f t="shared" si="6"/>
        <v>46.1</v>
      </c>
      <c r="G26" s="17">
        <f t="shared" si="6"/>
        <v>1.6900000000000002</v>
      </c>
      <c r="H26" s="17">
        <f t="shared" si="6"/>
        <v>14.23</v>
      </c>
      <c r="I26" s="17">
        <f t="shared" si="6"/>
        <v>10.120000000000001</v>
      </c>
      <c r="J26" s="17">
        <f t="shared" si="6"/>
        <v>10.889999999999999</v>
      </c>
      <c r="K26" s="17">
        <f t="shared" si="6"/>
        <v>9.41</v>
      </c>
      <c r="L26" s="17">
        <f t="shared" si="6"/>
        <v>2.2000000000000002</v>
      </c>
      <c r="M26" s="17">
        <f t="shared" si="6"/>
        <v>1.8</v>
      </c>
      <c r="N26" s="17">
        <f t="shared" si="6"/>
        <v>1.6500000000000001</v>
      </c>
      <c r="O26" s="17">
        <f t="shared" si="6"/>
        <v>0.65</v>
      </c>
      <c r="P26" s="17">
        <f t="shared" si="7"/>
        <v>1.0600000000000002E-2</v>
      </c>
      <c r="Q26" s="17">
        <f t="shared" si="7"/>
        <v>6.0899999999999996E-2</v>
      </c>
      <c r="R26" s="17">
        <f t="shared" si="7"/>
        <v>3.8000000000000004E-3</v>
      </c>
      <c r="S26" s="17">
        <f t="shared" si="7"/>
        <v>7.6000000000000012E-2</v>
      </c>
      <c r="T26" s="17">
        <f t="shared" si="7"/>
        <v>9.6000000000000009E-3</v>
      </c>
      <c r="U26" s="17">
        <f t="shared" si="7"/>
        <v>0.54008</v>
      </c>
      <c r="V26" s="17">
        <f t="shared" si="7"/>
        <v>0.27172000000000002</v>
      </c>
      <c r="W26" s="17">
        <f t="shared" si="7"/>
        <v>9.1000000000000011E-2</v>
      </c>
      <c r="X26" s="17">
        <f t="shared" si="7"/>
        <v>0.11000000000000001</v>
      </c>
      <c r="Y26" s="17">
        <f t="shared" si="7"/>
        <v>8.6300000000000016E-2</v>
      </c>
      <c r="Z26" s="4">
        <f t="shared" si="8"/>
        <v>100</v>
      </c>
    </row>
    <row r="27" spans="1:26" ht="15" x14ac:dyDescent="0.25">
      <c r="A27" s="18" t="s">
        <v>46</v>
      </c>
      <c r="B27" s="7">
        <v>0</v>
      </c>
      <c r="C27" s="7">
        <v>0</v>
      </c>
      <c r="D27" s="7">
        <v>0</v>
      </c>
      <c r="E27" s="7">
        <f t="shared" si="4"/>
        <v>1</v>
      </c>
      <c r="F27" s="17">
        <f t="shared" si="6"/>
        <v>39</v>
      </c>
      <c r="G27" s="17">
        <f t="shared" si="6"/>
        <v>0.1</v>
      </c>
      <c r="H27" s="17">
        <f t="shared" si="6"/>
        <v>4</v>
      </c>
      <c r="I27" s="17">
        <f t="shared" si="6"/>
        <v>15</v>
      </c>
      <c r="J27" s="17">
        <f t="shared" si="6"/>
        <v>30</v>
      </c>
      <c r="K27" s="17">
        <f t="shared" si="6"/>
        <v>2</v>
      </c>
      <c r="L27" s="17">
        <f t="shared" si="6"/>
        <v>0.5</v>
      </c>
      <c r="M27" s="17">
        <f t="shared" si="6"/>
        <v>1</v>
      </c>
      <c r="N27" s="17">
        <f t="shared" si="6"/>
        <v>7</v>
      </c>
      <c r="O27" s="17">
        <f t="shared" si="6"/>
        <v>7.0000000000000007E-2</v>
      </c>
      <c r="P27" s="17">
        <f t="shared" si="7"/>
        <v>3.0000000000000001E-3</v>
      </c>
      <c r="Q27" s="17">
        <f t="shared" si="7"/>
        <v>4.0000000000000001E-3</v>
      </c>
      <c r="R27" s="17">
        <f t="shared" si="7"/>
        <v>0.3</v>
      </c>
      <c r="S27" s="17">
        <f t="shared" si="7"/>
        <v>7.0000000000000007E-2</v>
      </c>
      <c r="T27" s="17">
        <f t="shared" si="7"/>
        <v>2.0000000000000001E-4</v>
      </c>
      <c r="U27" s="17">
        <f t="shared" si="7"/>
        <v>0.1</v>
      </c>
      <c r="V27" s="17">
        <f t="shared" si="7"/>
        <v>0.5</v>
      </c>
      <c r="W27" s="17">
        <f t="shared" si="7"/>
        <v>0.3</v>
      </c>
      <c r="X27" s="17">
        <f t="shared" si="7"/>
        <v>2E-3</v>
      </c>
      <c r="Y27" s="17">
        <f t="shared" si="7"/>
        <v>5.0799999999999998E-2</v>
      </c>
      <c r="Z27" s="4">
        <f t="shared" si="8"/>
        <v>99.999999999999972</v>
      </c>
    </row>
    <row r="28" spans="1:26" ht="15" x14ac:dyDescent="0.25">
      <c r="A28" s="18" t="s">
        <v>47</v>
      </c>
      <c r="B28" s="7">
        <v>1</v>
      </c>
      <c r="C28" s="7">
        <v>0</v>
      </c>
      <c r="D28" s="7">
        <v>0</v>
      </c>
      <c r="E28" s="7">
        <f t="shared" si="4"/>
        <v>0</v>
      </c>
      <c r="F28" s="17">
        <f t="shared" si="6"/>
        <v>64</v>
      </c>
      <c r="G28" s="17">
        <f t="shared" si="6"/>
        <v>1</v>
      </c>
      <c r="H28" s="17">
        <f t="shared" si="6"/>
        <v>15.7</v>
      </c>
      <c r="I28" s="17">
        <f t="shared" si="6"/>
        <v>3.8</v>
      </c>
      <c r="J28" s="17">
        <f t="shared" si="6"/>
        <v>1</v>
      </c>
      <c r="K28" s="17">
        <f t="shared" si="6"/>
        <v>5.2</v>
      </c>
      <c r="L28" s="17">
        <f t="shared" si="6"/>
        <v>2.7</v>
      </c>
      <c r="M28" s="17">
        <f t="shared" si="6"/>
        <v>3.8</v>
      </c>
      <c r="N28" s="17">
        <f t="shared" si="6"/>
        <v>0.7</v>
      </c>
      <c r="O28" s="17">
        <f t="shared" si="6"/>
        <v>0.3</v>
      </c>
      <c r="P28" s="17">
        <f t="shared" si="7"/>
        <v>8.0000000000000002E-3</v>
      </c>
      <c r="Q28" s="17">
        <f t="shared" si="7"/>
        <v>0.11</v>
      </c>
      <c r="R28" s="17">
        <f t="shared" si="7"/>
        <v>6.9999999999999999E-4</v>
      </c>
      <c r="S28" s="17">
        <f t="shared" si="7"/>
        <v>3.0000000000000001E-3</v>
      </c>
      <c r="T28" s="17">
        <f t="shared" si="7"/>
        <v>0.01</v>
      </c>
      <c r="U28" s="17">
        <f t="shared" si="7"/>
        <v>0.04</v>
      </c>
      <c r="V28" s="17">
        <f t="shared" si="7"/>
        <v>0.02</v>
      </c>
      <c r="W28" s="17">
        <f t="shared" si="7"/>
        <v>0.5</v>
      </c>
      <c r="X28" s="17">
        <f t="shared" si="7"/>
        <v>0.8</v>
      </c>
      <c r="Y28" s="17">
        <f t="shared" si="7"/>
        <v>0.30830000000000002</v>
      </c>
      <c r="Z28" s="4">
        <f t="shared" si="8"/>
        <v>100</v>
      </c>
    </row>
    <row r="29" spans="1:26" ht="15" x14ac:dyDescent="0.25">
      <c r="A29" s="18" t="s">
        <v>48</v>
      </c>
      <c r="B29" s="7">
        <v>0</v>
      </c>
      <c r="C29" s="7">
        <v>1</v>
      </c>
      <c r="D29" s="7">
        <v>0</v>
      </c>
      <c r="E29" s="7">
        <f t="shared" si="4"/>
        <v>0</v>
      </c>
      <c r="F29" s="17">
        <f t="shared" si="6"/>
        <v>45</v>
      </c>
      <c r="G29" s="17">
        <f t="shared" si="6"/>
        <v>1.8</v>
      </c>
      <c r="H29" s="17">
        <f t="shared" si="6"/>
        <v>13.7</v>
      </c>
      <c r="I29" s="17">
        <f t="shared" si="6"/>
        <v>10.8</v>
      </c>
      <c r="J29" s="17">
        <f t="shared" si="6"/>
        <v>11.6</v>
      </c>
      <c r="K29" s="17">
        <f t="shared" si="6"/>
        <v>9.9</v>
      </c>
      <c r="L29" s="17">
        <f t="shared" si="6"/>
        <v>2</v>
      </c>
      <c r="M29" s="17">
        <f t="shared" si="6"/>
        <v>1.5</v>
      </c>
      <c r="N29" s="17">
        <f t="shared" si="6"/>
        <v>1.8</v>
      </c>
      <c r="O29" s="17">
        <f t="shared" si="6"/>
        <v>0.7</v>
      </c>
      <c r="P29" s="17">
        <f t="shared" si="7"/>
        <v>4.0000000000000001E-3</v>
      </c>
      <c r="Q29" s="17">
        <f t="shared" si="7"/>
        <v>1E-3</v>
      </c>
      <c r="R29" s="17">
        <f t="shared" si="7"/>
        <v>4.0000000000000001E-3</v>
      </c>
      <c r="S29" s="17">
        <f t="shared" si="7"/>
        <v>0.08</v>
      </c>
      <c r="T29" s="17">
        <f t="shared" si="7"/>
        <v>4.0000000000000001E-3</v>
      </c>
      <c r="U29" s="17">
        <f t="shared" si="7"/>
        <v>0.6</v>
      </c>
      <c r="V29" s="17">
        <f t="shared" si="7"/>
        <v>0.3</v>
      </c>
      <c r="W29" s="17">
        <f t="shared" si="7"/>
        <v>0.1</v>
      </c>
      <c r="X29" s="17">
        <f t="shared" si="7"/>
        <v>0.1</v>
      </c>
      <c r="Y29" s="17">
        <f t="shared" si="7"/>
        <v>7.0000000000000001E-3</v>
      </c>
      <c r="Z29" s="4">
        <f t="shared" si="8"/>
        <v>100</v>
      </c>
    </row>
    <row r="30" spans="1:26" ht="15" x14ac:dyDescent="0.25">
      <c r="A30" s="18" t="s">
        <v>49</v>
      </c>
      <c r="B30" s="7">
        <v>0</v>
      </c>
      <c r="C30" s="7">
        <v>0</v>
      </c>
      <c r="D30" s="7">
        <v>1</v>
      </c>
      <c r="E30" s="7">
        <f t="shared" si="4"/>
        <v>0</v>
      </c>
      <c r="F30" s="17">
        <f t="shared" si="6"/>
        <v>56</v>
      </c>
      <c r="G30" s="17">
        <f t="shared" si="6"/>
        <v>0.7</v>
      </c>
      <c r="H30" s="17">
        <f t="shared" si="6"/>
        <v>19</v>
      </c>
      <c r="I30" s="17">
        <f t="shared" si="6"/>
        <v>4</v>
      </c>
      <c r="J30" s="17">
        <f t="shared" si="6"/>
        <v>4.5</v>
      </c>
      <c r="K30" s="17">
        <f t="shared" si="6"/>
        <v>5</v>
      </c>
      <c r="L30" s="17">
        <f t="shared" si="6"/>
        <v>4</v>
      </c>
      <c r="M30" s="17">
        <f t="shared" si="6"/>
        <v>4.5</v>
      </c>
      <c r="N30" s="17">
        <f t="shared" si="6"/>
        <v>0.3</v>
      </c>
      <c r="O30" s="17">
        <f t="shared" si="6"/>
        <v>0.2</v>
      </c>
      <c r="P30" s="17">
        <f t="shared" si="7"/>
        <v>7.0000000000000007E-2</v>
      </c>
      <c r="Q30" s="17">
        <f t="shared" si="7"/>
        <v>0.6</v>
      </c>
      <c r="R30" s="17">
        <f t="shared" si="7"/>
        <v>2E-3</v>
      </c>
      <c r="S30" s="17">
        <f t="shared" si="7"/>
        <v>0.04</v>
      </c>
      <c r="T30" s="17">
        <f t="shared" si="7"/>
        <v>0.06</v>
      </c>
      <c r="U30" s="17">
        <f t="shared" si="7"/>
        <v>8.0000000000000004E-4</v>
      </c>
      <c r="V30" s="17">
        <f t="shared" si="7"/>
        <v>1.72E-2</v>
      </c>
      <c r="W30" s="17">
        <f t="shared" si="7"/>
        <v>0.01</v>
      </c>
      <c r="X30" s="17">
        <f t="shared" si="7"/>
        <v>0.2</v>
      </c>
      <c r="Y30" s="17">
        <f t="shared" si="7"/>
        <v>0.8</v>
      </c>
      <c r="Z30" s="4">
        <f t="shared" si="8"/>
        <v>100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31"/>
  <sheetViews>
    <sheetView workbookViewId="0">
      <selection activeCell="D4" sqref="D4"/>
    </sheetView>
  </sheetViews>
  <sheetFormatPr baseColWidth="10" defaultRowHeight="15" x14ac:dyDescent="0.25"/>
  <cols>
    <col min="1" max="16384" width="11.42578125" style="24"/>
  </cols>
  <sheetData>
    <row r="1" spans="1:21" x14ac:dyDescent="0.25">
      <c r="B1" s="20" t="s">
        <v>11</v>
      </c>
      <c r="C1" s="20" t="s">
        <v>12</v>
      </c>
      <c r="D1" s="20" t="s">
        <v>13</v>
      </c>
      <c r="E1" s="20" t="s">
        <v>14</v>
      </c>
      <c r="F1" s="20" t="s">
        <v>15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0" t="s">
        <v>30</v>
      </c>
      <c r="M1" s="20" t="s">
        <v>31</v>
      </c>
      <c r="N1" s="20" t="s">
        <v>32</v>
      </c>
      <c r="O1" s="20" t="s">
        <v>33</v>
      </c>
      <c r="P1" s="20" t="s">
        <v>34</v>
      </c>
      <c r="Q1" s="20" t="s">
        <v>35</v>
      </c>
      <c r="R1" s="20" t="s">
        <v>36</v>
      </c>
      <c r="S1" s="20" t="s">
        <v>37</v>
      </c>
      <c r="T1" s="20" t="s">
        <v>38</v>
      </c>
      <c r="U1" s="20" t="s">
        <v>39</v>
      </c>
    </row>
    <row r="2" spans="1:21" x14ac:dyDescent="0.25">
      <c r="A2" s="20" t="s">
        <v>1</v>
      </c>
      <c r="B2" s="20">
        <v>51.3</v>
      </c>
      <c r="C2" s="20">
        <v>1.28</v>
      </c>
      <c r="D2" s="20">
        <v>16.02</v>
      </c>
      <c r="E2" s="20">
        <v>7.3800000000000008</v>
      </c>
      <c r="F2" s="20">
        <v>7.6999999999999993</v>
      </c>
      <c r="G2" s="20">
        <v>7.4700000000000006</v>
      </c>
      <c r="H2" s="20">
        <v>2.87</v>
      </c>
      <c r="I2" s="20">
        <v>2.9299999999999997</v>
      </c>
      <c r="J2" s="20">
        <v>1.0899999999999999</v>
      </c>
      <c r="K2" s="20">
        <v>0.46</v>
      </c>
      <c r="L2" s="20">
        <v>3.0800000000000004E-2</v>
      </c>
      <c r="M2" s="20">
        <v>0.2515</v>
      </c>
      <c r="N2" s="20">
        <v>2.8700000000000002E-3</v>
      </c>
      <c r="O2" s="20">
        <v>5.6300000000000003E-2</v>
      </c>
      <c r="P2" s="20">
        <v>2.7E-2</v>
      </c>
      <c r="Q2" s="20">
        <v>0.30431999999999998</v>
      </c>
      <c r="R2" s="20">
        <v>0.15887999999999999</v>
      </c>
      <c r="S2" s="20">
        <v>0.10400000000000001</v>
      </c>
      <c r="T2" s="20">
        <v>0.21000000000000002</v>
      </c>
      <c r="U2" s="20">
        <v>0.35433000000000009</v>
      </c>
    </row>
    <row r="3" spans="1:21" x14ac:dyDescent="0.25">
      <c r="A3" s="20" t="s">
        <v>2</v>
      </c>
      <c r="B3" s="20">
        <v>57.3</v>
      </c>
      <c r="C3" s="20">
        <v>0.89999999999999991</v>
      </c>
      <c r="D3" s="20">
        <v>17.48</v>
      </c>
      <c r="E3" s="20">
        <v>4.6199999999999992</v>
      </c>
      <c r="F3" s="20">
        <v>4.16</v>
      </c>
      <c r="G3" s="20">
        <v>5.5500000000000007</v>
      </c>
      <c r="H3" s="20">
        <v>3.41</v>
      </c>
      <c r="I3" s="20">
        <v>3.9899999999999998</v>
      </c>
      <c r="J3" s="20">
        <v>0.57000000000000006</v>
      </c>
      <c r="K3" s="20">
        <v>0.27999999999999997</v>
      </c>
      <c r="L3" s="20">
        <v>4.48E-2</v>
      </c>
      <c r="M3" s="20">
        <v>0.3931</v>
      </c>
      <c r="N3" s="20">
        <v>1.81E-3</v>
      </c>
      <c r="O3" s="20">
        <v>3.2899999999999999E-2</v>
      </c>
      <c r="P3" s="20">
        <v>3.9399999999999998E-2</v>
      </c>
      <c r="Q3" s="20">
        <v>7.2479999999999989E-2</v>
      </c>
      <c r="R3" s="20">
        <v>4.632E-2</v>
      </c>
      <c r="S3" s="20">
        <v>0.16600000000000001</v>
      </c>
      <c r="T3" s="20">
        <v>0.37</v>
      </c>
      <c r="U3" s="20">
        <v>0.57318999999999998</v>
      </c>
    </row>
    <row r="4" spans="1:21" x14ac:dyDescent="0.25">
      <c r="A4" s="20" t="s">
        <v>3</v>
      </c>
      <c r="B4" s="20">
        <v>57.5</v>
      </c>
      <c r="C4" s="20">
        <v>1.2100000000000002</v>
      </c>
      <c r="D4" s="20">
        <v>15.430000000000001</v>
      </c>
      <c r="E4" s="20">
        <v>5.92</v>
      </c>
      <c r="F4" s="20">
        <v>4.53</v>
      </c>
      <c r="G4" s="20">
        <v>6.59</v>
      </c>
      <c r="H4" s="20">
        <v>2.6200000000000006</v>
      </c>
      <c r="I4" s="20">
        <v>3.1799999999999997</v>
      </c>
      <c r="J4" s="20">
        <v>0.99</v>
      </c>
      <c r="K4" s="20">
        <v>0.41000000000000003</v>
      </c>
      <c r="L4" s="20">
        <v>1.3000000000000006E-2</v>
      </c>
      <c r="M4" s="20">
        <v>0.12630000000000005</v>
      </c>
      <c r="N4" s="20">
        <v>1.82E-3</v>
      </c>
      <c r="O4" s="20">
        <v>2.9800000000000004E-2</v>
      </c>
      <c r="P4" s="20">
        <v>1.3200000000000005E-2</v>
      </c>
      <c r="Q4" s="20">
        <v>0.20407999999999998</v>
      </c>
      <c r="R4" s="20">
        <v>0.10371999999999999</v>
      </c>
      <c r="S4" s="20">
        <v>0.33099999999999996</v>
      </c>
      <c r="T4" s="20">
        <v>0.53</v>
      </c>
      <c r="U4" s="20">
        <v>0.2670800000000001</v>
      </c>
    </row>
    <row r="5" spans="1:21" x14ac:dyDescent="0.25">
      <c r="A5" s="20" t="s">
        <v>4</v>
      </c>
      <c r="B5" s="20">
        <v>58.900000000000006</v>
      </c>
      <c r="C5" s="20">
        <v>0.96</v>
      </c>
      <c r="D5" s="20">
        <v>16.82</v>
      </c>
      <c r="E5" s="20">
        <v>4.58</v>
      </c>
      <c r="F5" s="20">
        <v>3.46</v>
      </c>
      <c r="G5" s="20">
        <v>5.59</v>
      </c>
      <c r="H5" s="20">
        <v>3.1500000000000004</v>
      </c>
      <c r="I5" s="20">
        <v>3.8499999999999996</v>
      </c>
      <c r="J5" s="20">
        <v>0.65</v>
      </c>
      <c r="K5" s="20">
        <v>0.3</v>
      </c>
      <c r="L5" s="20">
        <v>3.2400000000000005E-2</v>
      </c>
      <c r="M5" s="20">
        <v>0.29509999999999997</v>
      </c>
      <c r="N5" s="20">
        <v>1.5500000000000002E-3</v>
      </c>
      <c r="O5" s="20">
        <v>2.5500000000000002E-2</v>
      </c>
      <c r="P5" s="20">
        <v>2.9400000000000003E-2</v>
      </c>
      <c r="Q5" s="20">
        <v>8.0320000000000003E-2</v>
      </c>
      <c r="R5" s="20">
        <v>4.6880000000000005E-2</v>
      </c>
      <c r="S5" s="20">
        <v>0.26400000000000001</v>
      </c>
      <c r="T5" s="20">
        <v>0.49000000000000005</v>
      </c>
      <c r="U5" s="20">
        <v>0.47485000000000011</v>
      </c>
    </row>
    <row r="6" spans="1:21" x14ac:dyDescent="0.25">
      <c r="A6" s="20" t="s">
        <v>5</v>
      </c>
      <c r="B6" s="20">
        <v>55.400000000000006</v>
      </c>
      <c r="C6" s="20">
        <v>0.98</v>
      </c>
      <c r="D6" s="20">
        <v>17.28</v>
      </c>
      <c r="E6" s="20">
        <v>5.32</v>
      </c>
      <c r="F6" s="20">
        <v>5.22</v>
      </c>
      <c r="G6" s="20">
        <v>6.0200000000000005</v>
      </c>
      <c r="H6" s="20">
        <v>3.34</v>
      </c>
      <c r="I6" s="20">
        <v>3.76</v>
      </c>
      <c r="J6" s="20">
        <v>0.67999999999999994</v>
      </c>
      <c r="K6" s="20">
        <v>0.31999999999999995</v>
      </c>
      <c r="L6" s="20">
        <v>4.4400000000000002E-2</v>
      </c>
      <c r="M6" s="20">
        <v>0.38219999999999998</v>
      </c>
      <c r="N6" s="20">
        <v>2.14E-3</v>
      </c>
      <c r="O6" s="20">
        <v>4.0599999999999997E-2</v>
      </c>
      <c r="P6" s="20">
        <v>3.8799999999999994E-2</v>
      </c>
      <c r="Q6" s="20">
        <v>0.12848000000000001</v>
      </c>
      <c r="R6" s="20">
        <v>7.4319999999999997E-2</v>
      </c>
      <c r="S6" s="20">
        <v>0.126</v>
      </c>
      <c r="T6" s="20">
        <v>0.30000000000000004</v>
      </c>
      <c r="U6" s="20">
        <v>0.54305999999999999</v>
      </c>
    </row>
    <row r="7" spans="1:21" x14ac:dyDescent="0.25">
      <c r="A7" s="20" t="s">
        <v>6</v>
      </c>
      <c r="B7" s="20">
        <v>52.1</v>
      </c>
      <c r="C7" s="20">
        <v>1.31</v>
      </c>
      <c r="D7" s="20">
        <v>15.690000000000001</v>
      </c>
      <c r="E7" s="20">
        <v>7.36</v>
      </c>
      <c r="F7" s="20">
        <v>7.35</v>
      </c>
      <c r="G7" s="20">
        <v>7.49</v>
      </c>
      <c r="H7" s="20">
        <v>2.74</v>
      </c>
      <c r="I7" s="20">
        <v>2.8600000000000003</v>
      </c>
      <c r="J7" s="20">
        <v>1.1300000000000001</v>
      </c>
      <c r="K7" s="20">
        <v>0.47</v>
      </c>
      <c r="L7" s="20">
        <v>2.4600000000000004E-2</v>
      </c>
      <c r="M7" s="20">
        <v>0.20250000000000001</v>
      </c>
      <c r="N7" s="20">
        <v>2.7400000000000002E-3</v>
      </c>
      <c r="O7" s="20">
        <v>5.2600000000000008E-2</v>
      </c>
      <c r="P7" s="20">
        <v>2.2000000000000002E-2</v>
      </c>
      <c r="Q7" s="20">
        <v>0.30824000000000001</v>
      </c>
      <c r="R7" s="20">
        <v>0.15916</v>
      </c>
      <c r="S7" s="20">
        <v>0.15300000000000002</v>
      </c>
      <c r="T7" s="20">
        <v>0.27</v>
      </c>
      <c r="U7" s="20">
        <v>0.30516000000000004</v>
      </c>
    </row>
    <row r="8" spans="1:21" x14ac:dyDescent="0.25">
      <c r="A8" s="20" t="s">
        <v>7</v>
      </c>
      <c r="B8" s="20">
        <v>61.300000000000004</v>
      </c>
      <c r="C8" s="20">
        <v>1.05</v>
      </c>
      <c r="D8" s="20">
        <v>15.829999999999998</v>
      </c>
      <c r="E8" s="20">
        <v>4.5199999999999996</v>
      </c>
      <c r="F8" s="20">
        <v>2.4099999999999997</v>
      </c>
      <c r="G8" s="20">
        <v>5.65</v>
      </c>
      <c r="H8" s="20">
        <v>2.7600000000000002</v>
      </c>
      <c r="I8" s="20">
        <v>3.6399999999999997</v>
      </c>
      <c r="J8" s="20">
        <v>0.77</v>
      </c>
      <c r="K8" s="20">
        <v>0.33</v>
      </c>
      <c r="L8" s="20">
        <v>1.38E-2</v>
      </c>
      <c r="M8" s="20">
        <v>0.14810000000000001</v>
      </c>
      <c r="N8" s="20">
        <v>1.16E-3</v>
      </c>
      <c r="O8" s="20">
        <v>1.44E-2</v>
      </c>
      <c r="P8" s="20">
        <v>1.4399999999999998E-2</v>
      </c>
      <c r="Q8" s="20">
        <v>9.2079999999999995E-2</v>
      </c>
      <c r="R8" s="20">
        <v>4.7719999999999999E-2</v>
      </c>
      <c r="S8" s="20">
        <v>0.41100000000000003</v>
      </c>
      <c r="T8" s="20">
        <v>0.67000000000000015</v>
      </c>
      <c r="U8" s="20">
        <v>0.32734000000000002</v>
      </c>
    </row>
    <row r="9" spans="1:21" x14ac:dyDescent="0.25">
      <c r="A9" s="20" t="s">
        <v>8</v>
      </c>
      <c r="B9" s="20">
        <v>54.8</v>
      </c>
      <c r="C9" s="20">
        <v>1.26</v>
      </c>
      <c r="D9" s="20">
        <v>15.56</v>
      </c>
      <c r="E9" s="20">
        <v>6.64</v>
      </c>
      <c r="F9" s="20">
        <v>5.9399999999999995</v>
      </c>
      <c r="G9" s="20">
        <v>7.0400000000000009</v>
      </c>
      <c r="H9" s="20">
        <v>2.6799999999999997</v>
      </c>
      <c r="I9" s="20">
        <v>3.02</v>
      </c>
      <c r="J9" s="20">
        <v>1.06</v>
      </c>
      <c r="K9" s="20">
        <v>0.43999999999999995</v>
      </c>
      <c r="L9" s="20">
        <v>1.8799999999999997E-2</v>
      </c>
      <c r="M9" s="20">
        <v>0.16439999999999996</v>
      </c>
      <c r="N9" s="20">
        <v>2.2799999999999999E-3</v>
      </c>
      <c r="O9" s="20">
        <v>4.1200000000000001E-2</v>
      </c>
      <c r="P9" s="20">
        <v>1.7599999999999998E-2</v>
      </c>
      <c r="Q9" s="20">
        <v>0.25616</v>
      </c>
      <c r="R9" s="20">
        <v>0.13144</v>
      </c>
      <c r="S9" s="20">
        <v>0.24200000000000002</v>
      </c>
      <c r="T9" s="20">
        <v>0.40000000000000008</v>
      </c>
      <c r="U9" s="20">
        <v>0.28611999999999999</v>
      </c>
    </row>
    <row r="10" spans="1:21" x14ac:dyDescent="0.25">
      <c r="A10" s="20" t="s">
        <v>9</v>
      </c>
      <c r="B10" s="20">
        <v>55.7</v>
      </c>
      <c r="C10" s="20">
        <v>0.84</v>
      </c>
      <c r="D10" s="20">
        <v>18.14</v>
      </c>
      <c r="E10" s="20">
        <v>4.66</v>
      </c>
      <c r="F10" s="20">
        <v>4.8600000000000003</v>
      </c>
      <c r="G10" s="20">
        <v>5.51</v>
      </c>
      <c r="H10" s="20">
        <v>3.6700000000000004</v>
      </c>
      <c r="I10" s="20">
        <v>4.13</v>
      </c>
      <c r="J10" s="20">
        <v>0.49</v>
      </c>
      <c r="K10" s="20">
        <v>0.26</v>
      </c>
      <c r="L10" s="20">
        <v>5.7200000000000008E-2</v>
      </c>
      <c r="M10" s="20">
        <v>0.49109999999999998</v>
      </c>
      <c r="N10" s="20">
        <v>2.0700000000000002E-3</v>
      </c>
      <c r="O10" s="20">
        <v>4.0300000000000002E-2</v>
      </c>
      <c r="P10" s="20">
        <v>4.9399999999999999E-2</v>
      </c>
      <c r="Q10" s="20">
        <v>6.4640000000000003E-2</v>
      </c>
      <c r="R10" s="20">
        <v>4.5760000000000002E-2</v>
      </c>
      <c r="S10" s="20">
        <v>6.8000000000000005E-2</v>
      </c>
      <c r="T10" s="20">
        <v>0.25000000000000006</v>
      </c>
      <c r="U10" s="20">
        <v>0.67153000000000018</v>
      </c>
    </row>
    <row r="11" spans="1:21" x14ac:dyDescent="0.25">
      <c r="A11" s="20" t="s">
        <v>10</v>
      </c>
      <c r="B11" s="20">
        <v>62.65</v>
      </c>
      <c r="C11" s="20">
        <v>1.0249999999999999</v>
      </c>
      <c r="D11" s="20">
        <v>15.764999999999999</v>
      </c>
      <c r="E11" s="20">
        <v>4.16</v>
      </c>
      <c r="F11" s="20">
        <v>1.7049999999999996</v>
      </c>
      <c r="G11" s="20">
        <v>5.4250000000000007</v>
      </c>
      <c r="H11" s="20">
        <v>2.73</v>
      </c>
      <c r="I11" s="20">
        <v>3.7199999999999998</v>
      </c>
      <c r="J11" s="20">
        <v>0.73499999999999999</v>
      </c>
      <c r="K11" s="20">
        <v>0.315</v>
      </c>
      <c r="L11" s="20">
        <v>1.0899999999999996E-2</v>
      </c>
      <c r="M11" s="20">
        <v>0.12904999999999994</v>
      </c>
      <c r="N11" s="20">
        <v>9.2999999999999984E-4</v>
      </c>
      <c r="O11" s="20">
        <v>8.6999999999999977E-3</v>
      </c>
      <c r="P11" s="20">
        <v>1.2199999999999997E-2</v>
      </c>
      <c r="Q11" s="20">
        <v>6.6040000000000001E-2</v>
      </c>
      <c r="R11" s="20">
        <v>3.3860000000000001E-2</v>
      </c>
      <c r="S11" s="20">
        <v>0.45550000000000002</v>
      </c>
      <c r="T11" s="20">
        <v>0.7350000000000001</v>
      </c>
      <c r="U11" s="20">
        <v>0.31781999999999999</v>
      </c>
    </row>
    <row r="12" spans="1:21" x14ac:dyDescent="0.25">
      <c r="A12" s="20" t="s">
        <v>40</v>
      </c>
      <c r="B12" s="20">
        <v>56.699999999999996</v>
      </c>
      <c r="C12" s="20">
        <v>1.18</v>
      </c>
      <c r="D12" s="20">
        <v>15.759999999999998</v>
      </c>
      <c r="E12" s="20">
        <v>5.94</v>
      </c>
      <c r="F12" s="20">
        <v>4.88</v>
      </c>
      <c r="G12" s="20">
        <v>6.57</v>
      </c>
      <c r="H12" s="20">
        <v>2.75</v>
      </c>
      <c r="I12" s="20">
        <v>3.2499999999999996</v>
      </c>
      <c r="J12" s="20">
        <v>0.95</v>
      </c>
      <c r="K12" s="20">
        <v>0.39999999999999997</v>
      </c>
      <c r="L12" s="20">
        <v>1.9199999999999998E-2</v>
      </c>
      <c r="M12" s="20">
        <v>0.17529999999999996</v>
      </c>
      <c r="N12" s="20">
        <v>1.9499999999999999E-3</v>
      </c>
      <c r="O12" s="20">
        <v>3.3500000000000002E-2</v>
      </c>
      <c r="P12" s="20">
        <v>1.8199999999999997E-2</v>
      </c>
      <c r="Q12" s="20">
        <v>0.20015999999999998</v>
      </c>
      <c r="R12" s="20">
        <v>0.10343999999999999</v>
      </c>
      <c r="S12" s="20">
        <v>0.28200000000000003</v>
      </c>
      <c r="T12" s="20">
        <v>0.47000000000000003</v>
      </c>
      <c r="U12" s="20">
        <v>0.31624999999999998</v>
      </c>
    </row>
    <row r="13" spans="1:21" x14ac:dyDescent="0.25">
      <c r="A13" s="20" t="s">
        <v>41</v>
      </c>
      <c r="B13" s="20">
        <v>59.400000000000006</v>
      </c>
      <c r="C13" s="20">
        <v>1.1300000000000001</v>
      </c>
      <c r="D13" s="20">
        <v>15.63</v>
      </c>
      <c r="E13" s="20">
        <v>5.2200000000000006</v>
      </c>
      <c r="F13" s="20">
        <v>3.4699999999999998</v>
      </c>
      <c r="G13" s="20">
        <v>6.120000000000001</v>
      </c>
      <c r="H13" s="20">
        <v>2.6900000000000004</v>
      </c>
      <c r="I13" s="20">
        <v>3.41</v>
      </c>
      <c r="J13" s="20">
        <v>0.88</v>
      </c>
      <c r="K13" s="20">
        <v>0.37</v>
      </c>
      <c r="L13" s="20">
        <v>1.3400000000000007E-2</v>
      </c>
      <c r="M13" s="20">
        <v>0.13720000000000004</v>
      </c>
      <c r="N13" s="20">
        <v>1.49E-3</v>
      </c>
      <c r="O13" s="20">
        <v>2.2100000000000005E-2</v>
      </c>
      <c r="P13" s="20">
        <v>1.3800000000000005E-2</v>
      </c>
      <c r="Q13" s="20">
        <v>0.14807999999999999</v>
      </c>
      <c r="R13" s="20">
        <v>7.5719999999999996E-2</v>
      </c>
      <c r="S13" s="20">
        <v>0.371</v>
      </c>
      <c r="T13" s="20">
        <v>0.6</v>
      </c>
      <c r="U13" s="20">
        <v>0.29721000000000009</v>
      </c>
    </row>
    <row r="14" spans="1:21" x14ac:dyDescent="0.25">
      <c r="A14" s="20" t="s">
        <v>42</v>
      </c>
      <c r="B14" s="20">
        <v>58.599999999999994</v>
      </c>
      <c r="C14" s="20">
        <v>1.0999999999999999</v>
      </c>
      <c r="D14" s="20">
        <v>15.959999999999999</v>
      </c>
      <c r="E14" s="20">
        <v>5.2399999999999993</v>
      </c>
      <c r="F14" s="20">
        <v>3.82</v>
      </c>
      <c r="G14" s="20">
        <v>6.1000000000000005</v>
      </c>
      <c r="H14" s="20">
        <v>2.82</v>
      </c>
      <c r="I14" s="20">
        <v>3.48</v>
      </c>
      <c r="J14" s="20">
        <v>0.84</v>
      </c>
      <c r="K14" s="20">
        <v>0.35999999999999993</v>
      </c>
      <c r="L14" s="20">
        <v>1.9599999999999999E-2</v>
      </c>
      <c r="M14" s="20">
        <v>0.18619999999999998</v>
      </c>
      <c r="N14" s="20">
        <v>1.6199999999999999E-3</v>
      </c>
      <c r="O14" s="20">
        <v>2.5799999999999997E-2</v>
      </c>
      <c r="P14" s="20">
        <v>1.8799999999999997E-2</v>
      </c>
      <c r="Q14" s="20">
        <v>0.14415999999999998</v>
      </c>
      <c r="R14" s="20">
        <v>7.5439999999999993E-2</v>
      </c>
      <c r="S14" s="20">
        <v>0.32200000000000001</v>
      </c>
      <c r="T14" s="20">
        <v>0.54</v>
      </c>
      <c r="U14" s="20">
        <v>0.34638000000000002</v>
      </c>
    </row>
    <row r="15" spans="1:21" x14ac:dyDescent="0.25">
      <c r="A15" s="20" t="s">
        <v>43</v>
      </c>
      <c r="B15" s="20">
        <v>52.9</v>
      </c>
      <c r="C15" s="20">
        <v>1.3399999999999999</v>
      </c>
      <c r="D15" s="20">
        <v>15.359999999999998</v>
      </c>
      <c r="E15" s="20">
        <v>7.34</v>
      </c>
      <c r="F15" s="20">
        <v>6.9999999999999991</v>
      </c>
      <c r="G15" s="20">
        <v>7.51</v>
      </c>
      <c r="H15" s="20">
        <v>2.61</v>
      </c>
      <c r="I15" s="20">
        <v>2.7899999999999996</v>
      </c>
      <c r="J15" s="20">
        <v>1.1700000000000002</v>
      </c>
      <c r="K15" s="20">
        <v>0.47999999999999993</v>
      </c>
      <c r="L15" s="20">
        <v>1.84E-2</v>
      </c>
      <c r="M15" s="20">
        <v>0.15349999999999997</v>
      </c>
      <c r="N15" s="20">
        <v>2.6099999999999999E-3</v>
      </c>
      <c r="O15" s="20">
        <v>4.8899999999999999E-2</v>
      </c>
      <c r="P15" s="20">
        <v>1.6999999999999998E-2</v>
      </c>
      <c r="Q15" s="20">
        <v>0.31215999999999999</v>
      </c>
      <c r="R15" s="20">
        <v>0.15944</v>
      </c>
      <c r="S15" s="20">
        <v>0.20200000000000001</v>
      </c>
      <c r="T15" s="20">
        <v>0.32999999999999996</v>
      </c>
      <c r="U15" s="20">
        <v>0.25599</v>
      </c>
    </row>
    <row r="16" spans="1:21" x14ac:dyDescent="0.25">
      <c r="A16" s="20" t="s">
        <v>44</v>
      </c>
      <c r="B16" s="20">
        <v>63.2</v>
      </c>
      <c r="C16" s="20">
        <v>0.97</v>
      </c>
      <c r="D16" s="20">
        <v>16.029999999999998</v>
      </c>
      <c r="E16" s="20">
        <v>3.82</v>
      </c>
      <c r="F16" s="20">
        <v>1.3499999999999999</v>
      </c>
      <c r="G16" s="20">
        <v>5.1800000000000006</v>
      </c>
      <c r="H16" s="20">
        <v>2.83</v>
      </c>
      <c r="I16" s="20">
        <v>3.8699999999999997</v>
      </c>
      <c r="J16" s="20">
        <v>0.66</v>
      </c>
      <c r="K16" s="20">
        <v>0.29000000000000004</v>
      </c>
      <c r="L16" s="20">
        <v>1.4200000000000001E-2</v>
      </c>
      <c r="M16" s="20">
        <v>0.15899999999999997</v>
      </c>
      <c r="N16" s="20">
        <v>8.3000000000000001E-4</v>
      </c>
      <c r="O16" s="20">
        <v>6.6999999999999994E-3</v>
      </c>
      <c r="P16" s="20">
        <v>1.4999999999999999E-2</v>
      </c>
      <c r="Q16" s="20">
        <v>3.6080000000000001E-2</v>
      </c>
      <c r="R16" s="20">
        <v>1.9720000000000001E-2</v>
      </c>
      <c r="S16" s="20">
        <v>0.45100000000000001</v>
      </c>
      <c r="T16" s="20">
        <v>0.7400000000000001</v>
      </c>
      <c r="U16" s="20">
        <v>0.35747000000000007</v>
      </c>
    </row>
    <row r="17" spans="1:21" x14ac:dyDescent="0.25">
      <c r="A17" s="20" t="s">
        <v>45</v>
      </c>
      <c r="B17" s="20">
        <v>46.1</v>
      </c>
      <c r="C17" s="20">
        <v>1.6900000000000002</v>
      </c>
      <c r="D17" s="20">
        <v>14.23</v>
      </c>
      <c r="E17" s="20">
        <v>10.120000000000001</v>
      </c>
      <c r="F17" s="20">
        <v>10.889999999999999</v>
      </c>
      <c r="G17" s="20">
        <v>9.41</v>
      </c>
      <c r="H17" s="20">
        <v>2.2000000000000002</v>
      </c>
      <c r="I17" s="20">
        <v>1.8</v>
      </c>
      <c r="J17" s="20">
        <v>1.6500000000000001</v>
      </c>
      <c r="K17" s="20">
        <v>0.65</v>
      </c>
      <c r="L17" s="20">
        <v>1.06E-2</v>
      </c>
      <c r="M17" s="20">
        <v>6.0899999999999982E-2</v>
      </c>
      <c r="N17" s="20">
        <v>3.8000000000000004E-3</v>
      </c>
      <c r="O17" s="20">
        <v>7.6000000000000012E-2</v>
      </c>
      <c r="P17" s="20">
        <v>9.5999999999999992E-3</v>
      </c>
      <c r="Q17" s="20">
        <v>0.54008</v>
      </c>
      <c r="R17" s="20">
        <v>0.27172000000000002</v>
      </c>
      <c r="S17" s="20">
        <v>9.1000000000000011E-2</v>
      </c>
      <c r="T17" s="20">
        <v>0.11000000000000001</v>
      </c>
      <c r="U17" s="20">
        <v>8.6299999999999988E-2</v>
      </c>
    </row>
    <row r="18" spans="1:21" x14ac:dyDescent="0.25">
      <c r="A18" s="20" t="s">
        <v>46</v>
      </c>
      <c r="B18" s="20">
        <v>62.1</v>
      </c>
      <c r="C18" s="20">
        <v>1.08</v>
      </c>
      <c r="D18" s="20">
        <v>15.5</v>
      </c>
      <c r="E18" s="20">
        <v>4.5</v>
      </c>
      <c r="F18" s="20">
        <v>2.06</v>
      </c>
      <c r="G18" s="20">
        <v>5.6700000000000008</v>
      </c>
      <c r="H18" s="20">
        <v>2.6300000000000003</v>
      </c>
      <c r="I18" s="20">
        <v>3.57</v>
      </c>
      <c r="J18" s="20">
        <v>0.81</v>
      </c>
      <c r="K18" s="20">
        <v>0.34</v>
      </c>
      <c r="L18" s="20">
        <v>7.6000000000000009E-3</v>
      </c>
      <c r="M18" s="20">
        <v>9.9100000000000008E-2</v>
      </c>
      <c r="N18" s="20">
        <v>1.0300000000000001E-3</v>
      </c>
      <c r="O18" s="20">
        <v>1.0700000000000001E-2</v>
      </c>
      <c r="P18" s="20">
        <v>9.4000000000000004E-3</v>
      </c>
      <c r="Q18" s="20">
        <v>9.6000000000000002E-2</v>
      </c>
      <c r="R18" s="20">
        <v>4.8000000000000001E-2</v>
      </c>
      <c r="S18" s="20">
        <v>0.46</v>
      </c>
      <c r="T18" s="20">
        <v>0.73000000000000009</v>
      </c>
      <c r="U18" s="20">
        <v>0.27817000000000003</v>
      </c>
    </row>
    <row r="19" spans="1:21" x14ac:dyDescent="0.25">
      <c r="A19" s="20" t="s">
        <v>47</v>
      </c>
      <c r="B19" s="20">
        <v>64</v>
      </c>
      <c r="C19" s="20">
        <v>1</v>
      </c>
      <c r="D19" s="20">
        <v>15.7</v>
      </c>
      <c r="E19" s="20">
        <v>3.8</v>
      </c>
      <c r="F19" s="20">
        <v>1</v>
      </c>
      <c r="G19" s="20">
        <v>5.2</v>
      </c>
      <c r="H19" s="20">
        <v>2.7</v>
      </c>
      <c r="I19" s="20">
        <v>3.8</v>
      </c>
      <c r="J19" s="20">
        <v>0.7</v>
      </c>
      <c r="K19" s="20">
        <v>0.3</v>
      </c>
      <c r="L19" s="20">
        <v>8.0000000000000002E-3</v>
      </c>
      <c r="M19" s="20">
        <v>0.11</v>
      </c>
      <c r="N19" s="20">
        <v>6.9999999999999999E-4</v>
      </c>
      <c r="O19" s="20">
        <v>3.0000000000000001E-3</v>
      </c>
      <c r="P19" s="20">
        <v>0.01</v>
      </c>
      <c r="Q19" s="20">
        <v>0.04</v>
      </c>
      <c r="R19" s="20">
        <v>0.02</v>
      </c>
      <c r="S19" s="20">
        <v>0.5</v>
      </c>
      <c r="T19" s="20">
        <v>0.8</v>
      </c>
      <c r="U19" s="20">
        <v>0.30830000000000002</v>
      </c>
    </row>
    <row r="20" spans="1:21" x14ac:dyDescent="0.25">
      <c r="A20" s="20" t="s">
        <v>48</v>
      </c>
      <c r="B20" s="20">
        <v>45</v>
      </c>
      <c r="C20" s="20">
        <v>1.8</v>
      </c>
      <c r="D20" s="20">
        <v>13.7</v>
      </c>
      <c r="E20" s="20">
        <v>10.8</v>
      </c>
      <c r="F20" s="20">
        <v>11.6</v>
      </c>
      <c r="G20" s="20">
        <v>9.9</v>
      </c>
      <c r="H20" s="20">
        <v>2</v>
      </c>
      <c r="I20" s="20">
        <v>1.5</v>
      </c>
      <c r="J20" s="20">
        <v>1.8</v>
      </c>
      <c r="K20" s="20">
        <v>0.7</v>
      </c>
      <c r="L20" s="20">
        <v>4.0000000000000001E-3</v>
      </c>
      <c r="M20" s="20">
        <v>1E-3</v>
      </c>
      <c r="N20" s="20">
        <v>4.0000000000000001E-3</v>
      </c>
      <c r="O20" s="20">
        <v>0.08</v>
      </c>
      <c r="P20" s="20">
        <v>4.0000000000000001E-3</v>
      </c>
      <c r="Q20" s="20">
        <v>0.6</v>
      </c>
      <c r="R20" s="20">
        <v>0.3</v>
      </c>
      <c r="S20" s="20">
        <v>0.1</v>
      </c>
      <c r="T20" s="20">
        <v>0.1</v>
      </c>
      <c r="U20" s="20">
        <v>7.0000000000000001E-3</v>
      </c>
    </row>
    <row r="21" spans="1:21" x14ac:dyDescent="0.25">
      <c r="A21" s="20" t="s">
        <v>49</v>
      </c>
      <c r="B21" s="20">
        <v>56</v>
      </c>
      <c r="C21" s="20">
        <v>0.7</v>
      </c>
      <c r="D21" s="20">
        <v>19</v>
      </c>
      <c r="E21" s="20">
        <v>4</v>
      </c>
      <c r="F21" s="20">
        <v>4.5</v>
      </c>
      <c r="G21" s="20">
        <v>5</v>
      </c>
      <c r="H21" s="20">
        <v>4</v>
      </c>
      <c r="I21" s="20">
        <v>4.5</v>
      </c>
      <c r="J21" s="20">
        <v>0.3</v>
      </c>
      <c r="K21" s="20">
        <v>0.2</v>
      </c>
      <c r="L21" s="20">
        <v>7.0000000000000007E-2</v>
      </c>
      <c r="M21" s="20">
        <v>0.6</v>
      </c>
      <c r="N21" s="20">
        <v>2E-3</v>
      </c>
      <c r="O21" s="20">
        <v>0.04</v>
      </c>
      <c r="P21" s="20">
        <v>0.06</v>
      </c>
      <c r="Q21" s="20">
        <v>8.0000000000000004E-4</v>
      </c>
      <c r="R21" s="20">
        <v>1.72E-2</v>
      </c>
      <c r="S21" s="20">
        <v>0.01</v>
      </c>
      <c r="T21" s="20">
        <v>0.2</v>
      </c>
      <c r="U21" s="20">
        <v>0.8</v>
      </c>
    </row>
    <row r="22" spans="1:21" x14ac:dyDescent="0.25">
      <c r="A22" s="20" t="s">
        <v>51</v>
      </c>
      <c r="B22" s="20">
        <v>55.100000000000009</v>
      </c>
      <c r="C22" s="20">
        <v>1.1200000000000001</v>
      </c>
      <c r="D22" s="20">
        <v>16.420000000000002</v>
      </c>
      <c r="E22" s="20">
        <v>5.98</v>
      </c>
      <c r="F22" s="20">
        <v>5.58</v>
      </c>
      <c r="G22" s="20">
        <v>6.53</v>
      </c>
      <c r="H22" s="20">
        <v>3.0100000000000002</v>
      </c>
      <c r="I22" s="20">
        <v>3.3899999999999997</v>
      </c>
      <c r="J22" s="20">
        <v>0.87</v>
      </c>
      <c r="K22" s="20">
        <v>0.38</v>
      </c>
      <c r="L22" s="20">
        <v>3.1600000000000003E-2</v>
      </c>
      <c r="M22" s="20">
        <v>0.27329999999999999</v>
      </c>
      <c r="N22" s="20">
        <v>2.2099999999999997E-3</v>
      </c>
      <c r="O22" s="20">
        <v>4.0900000000000006E-2</v>
      </c>
      <c r="P22" s="20">
        <v>2.8199999999999999E-2</v>
      </c>
      <c r="Q22" s="20">
        <v>0.19231999999999999</v>
      </c>
      <c r="R22" s="20">
        <v>0.10288</v>
      </c>
      <c r="S22" s="20">
        <v>0.184</v>
      </c>
      <c r="T22" s="20">
        <v>0.35000000000000003</v>
      </c>
      <c r="U22" s="20">
        <v>0.41459000000000007</v>
      </c>
    </row>
    <row r="23" spans="1:21" x14ac:dyDescent="0.25">
      <c r="A23" s="20" t="s">
        <v>52</v>
      </c>
      <c r="B23" s="20">
        <v>48</v>
      </c>
      <c r="C23" s="20">
        <v>1.6100000000000003</v>
      </c>
      <c r="D23" s="20">
        <v>14.43</v>
      </c>
      <c r="E23" s="20">
        <v>9.4200000000000017</v>
      </c>
      <c r="F23" s="20">
        <v>9.8299999999999983</v>
      </c>
      <c r="G23" s="20">
        <v>8.9400000000000013</v>
      </c>
      <c r="H23" s="20">
        <v>2.27</v>
      </c>
      <c r="I23" s="20">
        <v>2.0299999999999998</v>
      </c>
      <c r="J23" s="20">
        <v>1.5400000000000003</v>
      </c>
      <c r="K23" s="20">
        <v>0.61</v>
      </c>
      <c r="L23" s="20">
        <v>1.0999999999999999E-2</v>
      </c>
      <c r="M23" s="20">
        <v>7.1799999999999989E-2</v>
      </c>
      <c r="N23" s="20">
        <v>3.4700000000000004E-3</v>
      </c>
      <c r="O23" s="20">
        <v>6.83E-2</v>
      </c>
      <c r="P23" s="20">
        <v>1.0199999999999999E-2</v>
      </c>
      <c r="Q23" s="20">
        <v>0.48408000000000001</v>
      </c>
      <c r="R23" s="20">
        <v>0.24371999999999999</v>
      </c>
      <c r="S23" s="20">
        <v>0.13100000000000001</v>
      </c>
      <c r="T23" s="20">
        <v>0.18000000000000002</v>
      </c>
      <c r="U23" s="20">
        <v>0.11642999999999999</v>
      </c>
    </row>
    <row r="24" spans="1:21" x14ac:dyDescent="0.25">
      <c r="A24" s="20" t="s">
        <v>53</v>
      </c>
      <c r="B24" s="20">
        <v>61.849999999999994</v>
      </c>
      <c r="C24" s="20">
        <v>0.99499999999999988</v>
      </c>
      <c r="D24" s="20">
        <v>16.094999999999999</v>
      </c>
      <c r="E24" s="20">
        <v>4.18</v>
      </c>
      <c r="F24" s="20">
        <v>2.0549999999999997</v>
      </c>
      <c r="G24" s="20">
        <v>5.4049999999999994</v>
      </c>
      <c r="H24" s="20">
        <v>2.86</v>
      </c>
      <c r="I24" s="20">
        <v>3.79</v>
      </c>
      <c r="J24" s="20">
        <v>0.69499999999999984</v>
      </c>
      <c r="K24" s="20">
        <v>0.30499999999999994</v>
      </c>
      <c r="L24" s="20">
        <v>1.7099999999999997E-2</v>
      </c>
      <c r="M24" s="20">
        <v>0.17804999999999993</v>
      </c>
      <c r="N24" s="20">
        <v>1.0599999999999997E-3</v>
      </c>
      <c r="O24" s="20">
        <v>1.2399999999999998E-2</v>
      </c>
      <c r="P24" s="20">
        <v>1.7199999999999993E-2</v>
      </c>
      <c r="Q24" s="20">
        <v>6.2120000000000002E-2</v>
      </c>
      <c r="R24" s="20">
        <v>3.3579999999999999E-2</v>
      </c>
      <c r="S24" s="20">
        <v>0.40650000000000003</v>
      </c>
      <c r="T24" s="20">
        <v>0.67500000000000016</v>
      </c>
      <c r="U24" s="20">
        <v>0.36698999999999993</v>
      </c>
    </row>
    <row r="25" spans="1:21" x14ac:dyDescent="0.25">
      <c r="A25" s="20" t="s">
        <v>54</v>
      </c>
      <c r="B25" s="20">
        <v>59.7</v>
      </c>
      <c r="C25" s="20">
        <v>0.99</v>
      </c>
      <c r="D25" s="20">
        <v>16.490000000000002</v>
      </c>
      <c r="E25" s="20">
        <v>4.5600000000000005</v>
      </c>
      <c r="F25" s="20">
        <v>3.11</v>
      </c>
      <c r="G25" s="20">
        <v>5.61</v>
      </c>
      <c r="H25" s="20">
        <v>3.0200000000000005</v>
      </c>
      <c r="I25" s="20">
        <v>3.78</v>
      </c>
      <c r="J25" s="20">
        <v>0.69</v>
      </c>
      <c r="K25" s="20">
        <v>0.31</v>
      </c>
      <c r="L25" s="20">
        <v>2.6200000000000005E-2</v>
      </c>
      <c r="M25" s="20">
        <v>0.24610000000000004</v>
      </c>
      <c r="N25" s="20">
        <v>1.42E-3</v>
      </c>
      <c r="O25" s="20">
        <v>2.18E-2</v>
      </c>
      <c r="P25" s="20">
        <v>2.4400000000000002E-2</v>
      </c>
      <c r="Q25" s="20">
        <v>8.4239999999999995E-2</v>
      </c>
      <c r="R25" s="20">
        <v>4.7159999999999994E-2</v>
      </c>
      <c r="S25" s="20">
        <v>0.313</v>
      </c>
      <c r="T25" s="20">
        <v>0.55000000000000004</v>
      </c>
      <c r="U25" s="20">
        <v>0.42568000000000006</v>
      </c>
    </row>
    <row r="26" spans="1:21" x14ac:dyDescent="0.25">
      <c r="A26" s="20" t="s">
        <v>55</v>
      </c>
      <c r="B26" s="20">
        <v>54.5</v>
      </c>
      <c r="C26" s="20">
        <v>1.4</v>
      </c>
      <c r="D26" s="20">
        <v>14.7</v>
      </c>
      <c r="E26" s="20">
        <v>7.3000000000000007</v>
      </c>
      <c r="F26" s="20">
        <v>6.3</v>
      </c>
      <c r="G26" s="20">
        <v>7.5500000000000007</v>
      </c>
      <c r="H26" s="20">
        <v>2.35</v>
      </c>
      <c r="I26" s="20">
        <v>2.65</v>
      </c>
      <c r="J26" s="20">
        <v>1.25</v>
      </c>
      <c r="K26" s="20">
        <v>0.5</v>
      </c>
      <c r="L26" s="20">
        <v>6.0000000000000001E-3</v>
      </c>
      <c r="M26" s="20">
        <v>5.5500000000000001E-2</v>
      </c>
      <c r="N26" s="20">
        <v>2.3500000000000001E-3</v>
      </c>
      <c r="O26" s="20">
        <v>4.1500000000000002E-2</v>
      </c>
      <c r="P26" s="20">
        <v>7.0000000000000001E-3</v>
      </c>
      <c r="Q26" s="20">
        <v>0.32</v>
      </c>
      <c r="R26" s="20">
        <v>0.16</v>
      </c>
      <c r="S26" s="20">
        <v>0.3</v>
      </c>
      <c r="T26" s="20">
        <v>0.45</v>
      </c>
      <c r="U26" s="20">
        <v>0.15765000000000001</v>
      </c>
    </row>
    <row r="27" spans="1:21" x14ac:dyDescent="0.25">
      <c r="A27" s="20" t="s">
        <v>56</v>
      </c>
      <c r="B27" s="20">
        <v>55.300000000000004</v>
      </c>
      <c r="C27" s="20">
        <v>0.82499999999999996</v>
      </c>
      <c r="D27" s="20">
        <v>18.305</v>
      </c>
      <c r="E27" s="20">
        <v>4.67</v>
      </c>
      <c r="F27" s="20">
        <v>5.0350000000000001</v>
      </c>
      <c r="G27" s="20">
        <v>5.5</v>
      </c>
      <c r="H27" s="20">
        <v>3.7349999999999999</v>
      </c>
      <c r="I27" s="20">
        <v>4.165</v>
      </c>
      <c r="J27" s="20">
        <v>0.47000000000000003</v>
      </c>
      <c r="K27" s="20">
        <v>0.255</v>
      </c>
      <c r="L27" s="20">
        <v>6.0300000000000006E-2</v>
      </c>
      <c r="M27" s="20">
        <v>0.51560000000000006</v>
      </c>
      <c r="N27" s="20">
        <v>2.1349999999999997E-3</v>
      </c>
      <c r="O27" s="20">
        <v>4.2150000000000007E-2</v>
      </c>
      <c r="P27" s="20">
        <v>5.1899999999999995E-2</v>
      </c>
      <c r="Q27" s="20">
        <v>6.268E-2</v>
      </c>
      <c r="R27" s="20">
        <v>4.5620000000000001E-2</v>
      </c>
      <c r="S27" s="20">
        <v>4.3500000000000004E-2</v>
      </c>
      <c r="T27" s="20">
        <v>0.22000000000000003</v>
      </c>
      <c r="U27" s="20">
        <v>0.69611500000000004</v>
      </c>
    </row>
    <row r="28" spans="1:21" x14ac:dyDescent="0.25">
      <c r="A28" s="20" t="s">
        <v>57</v>
      </c>
      <c r="B28" s="20">
        <v>57</v>
      </c>
      <c r="C28" s="20">
        <v>1.04</v>
      </c>
      <c r="D28" s="20">
        <v>16.619999999999997</v>
      </c>
      <c r="E28" s="20">
        <v>5.2799999999999994</v>
      </c>
      <c r="F28" s="20">
        <v>4.5199999999999996</v>
      </c>
      <c r="G28" s="20">
        <v>6.0600000000000005</v>
      </c>
      <c r="H28" s="20">
        <v>3.0799999999999996</v>
      </c>
      <c r="I28" s="20">
        <v>3.6199999999999997</v>
      </c>
      <c r="J28" s="20">
        <v>0.76</v>
      </c>
      <c r="K28" s="20">
        <v>0.33999999999999997</v>
      </c>
      <c r="L28" s="20">
        <v>3.2000000000000001E-2</v>
      </c>
      <c r="M28" s="20">
        <v>0.28419999999999995</v>
      </c>
      <c r="N28" s="20">
        <v>1.8799999999999997E-3</v>
      </c>
      <c r="O28" s="20">
        <v>3.3199999999999993E-2</v>
      </c>
      <c r="P28" s="20">
        <v>2.8799999999999992E-2</v>
      </c>
      <c r="Q28" s="20">
        <v>0.13632</v>
      </c>
      <c r="R28" s="20">
        <v>7.4880000000000002E-2</v>
      </c>
      <c r="S28" s="20">
        <v>0.22400000000000003</v>
      </c>
      <c r="T28" s="20">
        <v>0.42000000000000004</v>
      </c>
      <c r="U28" s="20">
        <v>0.44471999999999995</v>
      </c>
    </row>
    <row r="29" spans="1:21" x14ac:dyDescent="0.25">
      <c r="A29" s="20" t="s">
        <v>58</v>
      </c>
      <c r="B29" s="20">
        <v>54.850000000000009</v>
      </c>
      <c r="C29" s="20">
        <v>1.0350000000000001</v>
      </c>
      <c r="D29" s="20">
        <v>17.015000000000001</v>
      </c>
      <c r="E29" s="20">
        <v>5.66</v>
      </c>
      <c r="F29" s="20">
        <v>5.5750000000000002</v>
      </c>
      <c r="G29" s="20">
        <v>6.2650000000000006</v>
      </c>
      <c r="H29" s="20">
        <v>3.24</v>
      </c>
      <c r="I29" s="20">
        <v>3.6100000000000003</v>
      </c>
      <c r="J29" s="20">
        <v>0.755</v>
      </c>
      <c r="K29" s="20">
        <v>0.34499999999999997</v>
      </c>
      <c r="L29" s="20">
        <v>4.1100000000000005E-2</v>
      </c>
      <c r="M29" s="20">
        <v>0.35225000000000001</v>
      </c>
      <c r="N29" s="20">
        <v>2.2399999999999998E-3</v>
      </c>
      <c r="O29" s="20">
        <v>4.2599999999999999E-2</v>
      </c>
      <c r="P29" s="20">
        <v>3.6000000000000004E-2</v>
      </c>
      <c r="Q29" s="20">
        <v>0.15844</v>
      </c>
      <c r="R29" s="20">
        <v>8.8459999999999997E-2</v>
      </c>
      <c r="S29" s="20">
        <v>0.1305</v>
      </c>
      <c r="T29" s="20">
        <v>0.29500000000000004</v>
      </c>
      <c r="U29" s="20">
        <v>0.50341000000000002</v>
      </c>
    </row>
    <row r="30" spans="1:21" x14ac:dyDescent="0.25">
      <c r="A30" s="20" t="s">
        <v>59</v>
      </c>
      <c r="B30" s="20">
        <v>58.85</v>
      </c>
      <c r="C30" s="20">
        <v>1.1850000000000001</v>
      </c>
      <c r="D30" s="20">
        <v>15.365</v>
      </c>
      <c r="E30" s="20">
        <v>5.56</v>
      </c>
      <c r="F30" s="20">
        <v>3.8249999999999997</v>
      </c>
      <c r="G30" s="20">
        <v>6.3650000000000002</v>
      </c>
      <c r="H30" s="20">
        <v>2.59</v>
      </c>
      <c r="I30" s="20">
        <v>3.26</v>
      </c>
      <c r="J30" s="20">
        <v>0.95499999999999996</v>
      </c>
      <c r="K30" s="20">
        <v>0.39500000000000002</v>
      </c>
      <c r="L30" s="20">
        <v>1.0100000000000003E-2</v>
      </c>
      <c r="M30" s="20">
        <v>0.10725000000000003</v>
      </c>
      <c r="N30" s="20">
        <v>1.5900000000000001E-3</v>
      </c>
      <c r="O30" s="20">
        <v>2.4100000000000003E-2</v>
      </c>
      <c r="P30" s="20">
        <v>1.1000000000000003E-2</v>
      </c>
      <c r="Q30" s="20">
        <v>0.17804</v>
      </c>
      <c r="R30" s="20">
        <v>8.9859999999999995E-2</v>
      </c>
      <c r="S30" s="20">
        <v>0.3755</v>
      </c>
      <c r="T30" s="20">
        <v>0.59499999999999997</v>
      </c>
      <c r="U30" s="20">
        <v>0.25756000000000001</v>
      </c>
    </row>
    <row r="31" spans="1:21" x14ac:dyDescent="0.25">
      <c r="A31" s="20" t="s">
        <v>60</v>
      </c>
      <c r="B31" s="20">
        <v>48.539999999999992</v>
      </c>
      <c r="C31" s="20">
        <v>1.4790000000000001</v>
      </c>
      <c r="D31" s="20">
        <v>15.190999999999999</v>
      </c>
      <c r="E31" s="20">
        <v>8.7539999999999996</v>
      </c>
      <c r="F31" s="20">
        <v>9.3649999999999984</v>
      </c>
      <c r="G31" s="20">
        <v>8.4359999999999999</v>
      </c>
      <c r="H31" s="20">
        <v>2.5609999999999999</v>
      </c>
      <c r="I31" s="20">
        <v>2.3789999999999996</v>
      </c>
      <c r="J31" s="20">
        <v>1.3619999999999999</v>
      </c>
      <c r="K31" s="20">
        <v>0.55299999999999994</v>
      </c>
      <c r="L31" s="20">
        <v>2.1940000000000005E-2</v>
      </c>
      <c r="M31" s="20">
        <v>0.16600000000000001</v>
      </c>
      <c r="N31" s="20">
        <v>3.3610000000000003E-3</v>
      </c>
      <c r="O31" s="20">
        <v>6.6889999999999991E-2</v>
      </c>
      <c r="P31" s="20">
        <v>1.9299999999999998E-2</v>
      </c>
      <c r="Q31" s="20">
        <v>0.42141599999999996</v>
      </c>
      <c r="R31" s="20">
        <v>0.21524399999999999</v>
      </c>
      <c r="S31" s="20">
        <v>8.7699999999999986E-2</v>
      </c>
      <c r="T31" s="20">
        <v>0.14800000000000002</v>
      </c>
      <c r="U31" s="20">
        <v>0.23014900000000002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39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3" sqref="J23"/>
    </sheetView>
  </sheetViews>
  <sheetFormatPr baseColWidth="10" defaultRowHeight="14.25" x14ac:dyDescent="0.2"/>
  <cols>
    <col min="1" max="1" width="11.85546875" style="2" customWidth="1"/>
    <col min="2" max="16384" width="11.42578125" style="2"/>
  </cols>
  <sheetData>
    <row r="1" spans="1:26" ht="20.25" x14ac:dyDescent="0.3">
      <c r="A1" s="1" t="s">
        <v>63</v>
      </c>
    </row>
    <row r="2" spans="1:26" x14ac:dyDescent="0.2">
      <c r="A2" s="3"/>
      <c r="B2" s="3"/>
      <c r="C2" s="3"/>
      <c r="D2" s="3"/>
      <c r="E2" s="3" t="s">
        <v>22</v>
      </c>
      <c r="F2" s="3"/>
    </row>
    <row r="3" spans="1:26" x14ac:dyDescent="0.2">
      <c r="A3" s="16"/>
      <c r="B3" s="16"/>
      <c r="C3" s="16"/>
      <c r="D3" s="16"/>
      <c r="E3" s="15" t="s">
        <v>11</v>
      </c>
      <c r="F3" s="15" t="s">
        <v>12</v>
      </c>
      <c r="G3" s="15" t="s">
        <v>13</v>
      </c>
      <c r="H3" s="15" t="s">
        <v>14</v>
      </c>
      <c r="I3" s="15" t="s">
        <v>15</v>
      </c>
      <c r="J3" s="15" t="s">
        <v>23</v>
      </c>
      <c r="K3" s="15" t="s">
        <v>24</v>
      </c>
      <c r="L3" s="15" t="s">
        <v>25</v>
      </c>
      <c r="M3" s="15" t="s">
        <v>26</v>
      </c>
      <c r="N3" s="15" t="s">
        <v>27</v>
      </c>
      <c r="O3" s="15" t="s">
        <v>30</v>
      </c>
      <c r="P3" s="15" t="s">
        <v>31</v>
      </c>
      <c r="Q3" s="15" t="s">
        <v>32</v>
      </c>
      <c r="R3" s="15" t="s">
        <v>33</v>
      </c>
      <c r="S3" s="15" t="s">
        <v>34</v>
      </c>
      <c r="T3" s="15" t="s">
        <v>35</v>
      </c>
      <c r="U3" s="15" t="s">
        <v>36</v>
      </c>
      <c r="V3" s="15" t="s">
        <v>37</v>
      </c>
      <c r="W3" s="15" t="s">
        <v>38</v>
      </c>
      <c r="X3" s="15" t="s">
        <v>39</v>
      </c>
      <c r="Y3" s="4" t="s">
        <v>21</v>
      </c>
    </row>
    <row r="4" spans="1:26" x14ac:dyDescent="0.2">
      <c r="A4" s="3" t="s">
        <v>16</v>
      </c>
      <c r="B4" s="3"/>
      <c r="C4" s="3"/>
      <c r="D4" s="3"/>
      <c r="E4" s="11">
        <v>64</v>
      </c>
      <c r="F4" s="11">
        <v>1</v>
      </c>
      <c r="G4" s="11">
        <v>15.7</v>
      </c>
      <c r="H4" s="11">
        <v>3.8</v>
      </c>
      <c r="I4" s="11">
        <v>1</v>
      </c>
      <c r="J4" s="11">
        <v>5.2</v>
      </c>
      <c r="K4" s="11">
        <v>2.7</v>
      </c>
      <c r="L4" s="11">
        <v>3.8</v>
      </c>
      <c r="M4" s="11">
        <v>0.7</v>
      </c>
      <c r="N4" s="11">
        <v>0.3</v>
      </c>
      <c r="O4" s="11">
        <v>8.0000000000000002E-3</v>
      </c>
      <c r="P4" s="11">
        <v>0.11</v>
      </c>
      <c r="Q4" s="11">
        <v>6.9999999999999999E-4</v>
      </c>
      <c r="R4" s="11">
        <v>3.0000000000000001E-3</v>
      </c>
      <c r="S4" s="11">
        <v>0.01</v>
      </c>
      <c r="T4" s="11">
        <v>0.04</v>
      </c>
      <c r="U4" s="11">
        <v>0.02</v>
      </c>
      <c r="V4" s="11">
        <v>0.5</v>
      </c>
      <c r="W4" s="11">
        <v>0.8</v>
      </c>
      <c r="X4" s="11">
        <f>0.3083</f>
        <v>0.30830000000000002</v>
      </c>
      <c r="Y4" s="2">
        <f>SUM(E4:X4)</f>
        <v>100</v>
      </c>
      <c r="Z4" s="2">
        <f>100-Y4</f>
        <v>0</v>
      </c>
    </row>
    <row r="5" spans="1:26" x14ac:dyDescent="0.2">
      <c r="A5" s="3" t="s">
        <v>17</v>
      </c>
      <c r="B5" s="3"/>
      <c r="C5" s="3"/>
      <c r="D5" s="3"/>
      <c r="E5" s="11">
        <v>45</v>
      </c>
      <c r="F5" s="11">
        <v>1.8</v>
      </c>
      <c r="G5" s="11">
        <v>13.7</v>
      </c>
      <c r="H5" s="11">
        <v>10.8</v>
      </c>
      <c r="I5" s="11">
        <v>11.6</v>
      </c>
      <c r="J5" s="11">
        <v>9.9</v>
      </c>
      <c r="K5" s="11">
        <v>2</v>
      </c>
      <c r="L5" s="11">
        <v>1.5</v>
      </c>
      <c r="M5" s="11">
        <v>1.8</v>
      </c>
      <c r="N5" s="11">
        <v>0.7</v>
      </c>
      <c r="O5" s="11">
        <v>4.0000000000000001E-3</v>
      </c>
      <c r="P5" s="11">
        <v>1E-3</v>
      </c>
      <c r="Q5" s="11">
        <v>4.0000000000000001E-3</v>
      </c>
      <c r="R5" s="11">
        <v>0.08</v>
      </c>
      <c r="S5" s="11">
        <v>4.0000000000000001E-3</v>
      </c>
      <c r="T5" s="11">
        <v>0.6</v>
      </c>
      <c r="U5" s="11">
        <v>0.3</v>
      </c>
      <c r="V5" s="11">
        <v>0.1</v>
      </c>
      <c r="W5" s="11">
        <v>0.1</v>
      </c>
      <c r="X5" s="11">
        <v>7.0000000000000001E-3</v>
      </c>
      <c r="Y5" s="2">
        <f t="shared" ref="Y5:Y6" si="0">SUM(E5:X5)</f>
        <v>100</v>
      </c>
      <c r="Z5" s="2">
        <f t="shared" ref="Z5:Z6" si="1">100-Y5</f>
        <v>0</v>
      </c>
    </row>
    <row r="6" spans="1:26" x14ac:dyDescent="0.2">
      <c r="A6" s="3" t="s">
        <v>29</v>
      </c>
      <c r="B6" s="3"/>
      <c r="C6" s="3"/>
      <c r="D6" s="3"/>
      <c r="E6" s="11">
        <v>56</v>
      </c>
      <c r="F6" s="11">
        <v>0.7</v>
      </c>
      <c r="G6" s="11">
        <v>19</v>
      </c>
      <c r="H6" s="11">
        <v>4</v>
      </c>
      <c r="I6" s="11">
        <v>4.5</v>
      </c>
      <c r="J6" s="11">
        <v>5</v>
      </c>
      <c r="K6" s="11">
        <v>4</v>
      </c>
      <c r="L6" s="11">
        <v>4.5</v>
      </c>
      <c r="M6" s="11">
        <v>0.3</v>
      </c>
      <c r="N6" s="11">
        <v>0.2</v>
      </c>
      <c r="O6" s="11">
        <v>7.0000000000000007E-2</v>
      </c>
      <c r="P6" s="11">
        <v>0.6</v>
      </c>
      <c r="Q6" s="11">
        <v>2E-3</v>
      </c>
      <c r="R6" s="11">
        <v>0.04</v>
      </c>
      <c r="S6" s="11">
        <v>0.06</v>
      </c>
      <c r="T6" s="11">
        <v>8.0000000000000004E-4</v>
      </c>
      <c r="U6" s="11">
        <v>1.72E-2</v>
      </c>
      <c r="V6" s="11">
        <v>0.01</v>
      </c>
      <c r="W6" s="11">
        <v>0.2</v>
      </c>
      <c r="X6" s="11">
        <v>0.8</v>
      </c>
      <c r="Y6" s="2">
        <f t="shared" si="0"/>
        <v>100</v>
      </c>
      <c r="Z6" s="2">
        <f t="shared" si="1"/>
        <v>0</v>
      </c>
    </row>
    <row r="8" spans="1:26" x14ac:dyDescent="0.2">
      <c r="A8" s="8"/>
      <c r="B8" s="9" t="s">
        <v>19</v>
      </c>
      <c r="C8" s="9"/>
      <c r="D8" s="9"/>
      <c r="E8" s="10" t="s">
        <v>20</v>
      </c>
      <c r="F8" s="10"/>
      <c r="Y8" s="4" t="s">
        <v>21</v>
      </c>
    </row>
    <row r="9" spans="1:26" x14ac:dyDescent="0.2">
      <c r="A9" s="12" t="s">
        <v>0</v>
      </c>
      <c r="B9" s="13" t="s">
        <v>18</v>
      </c>
      <c r="C9" s="13" t="s">
        <v>17</v>
      </c>
      <c r="D9" s="13" t="s">
        <v>29</v>
      </c>
      <c r="E9" s="14" t="s">
        <v>11</v>
      </c>
      <c r="F9" s="14" t="s">
        <v>12</v>
      </c>
      <c r="G9" s="14" t="s">
        <v>13</v>
      </c>
      <c r="H9" s="14" t="s">
        <v>14</v>
      </c>
      <c r="I9" s="14" t="s">
        <v>15</v>
      </c>
      <c r="J9" s="14" t="s">
        <v>23</v>
      </c>
      <c r="K9" s="14" t="s">
        <v>24</v>
      </c>
      <c r="L9" s="14" t="s">
        <v>25</v>
      </c>
      <c r="M9" s="14" t="s">
        <v>26</v>
      </c>
      <c r="N9" s="14" t="s">
        <v>27</v>
      </c>
      <c r="O9" s="14" t="s">
        <v>30</v>
      </c>
      <c r="P9" s="14" t="s">
        <v>31</v>
      </c>
      <c r="Q9" s="14" t="s">
        <v>32</v>
      </c>
      <c r="R9" s="14" t="s">
        <v>33</v>
      </c>
      <c r="S9" s="14" t="s">
        <v>34</v>
      </c>
      <c r="T9" s="14" t="s">
        <v>35</v>
      </c>
      <c r="U9" s="14" t="s">
        <v>36</v>
      </c>
      <c r="V9" s="14" t="s">
        <v>37</v>
      </c>
      <c r="W9" s="14" t="s">
        <v>38</v>
      </c>
      <c r="X9" s="14" t="s">
        <v>39</v>
      </c>
      <c r="Y9" s="4"/>
    </row>
    <row r="10" spans="1:26" ht="15" x14ac:dyDescent="0.25">
      <c r="A10" s="18" t="s">
        <v>1</v>
      </c>
      <c r="B10" s="7">
        <v>0.1</v>
      </c>
      <c r="C10" s="7">
        <v>0.5</v>
      </c>
      <c r="D10" s="7">
        <f>1-(B10+C10)</f>
        <v>0.4</v>
      </c>
      <c r="E10" s="17">
        <f>$B10*E$4+$C10*E$5+$D10*E$6</f>
        <v>51.3</v>
      </c>
      <c r="F10" s="17">
        <f>$B10*F$4+$C10*F$5+$D10*F$6</f>
        <v>1.28</v>
      </c>
      <c r="G10" s="17">
        <f t="shared" ref="G10:X24" si="2">$B10*G$4+$C10*G$5+$D10*G$6</f>
        <v>16.02</v>
      </c>
      <c r="H10" s="17">
        <f t="shared" si="2"/>
        <v>7.3800000000000008</v>
      </c>
      <c r="I10" s="17">
        <f t="shared" si="2"/>
        <v>7.6999999999999993</v>
      </c>
      <c r="J10" s="17">
        <f t="shared" si="2"/>
        <v>7.4700000000000006</v>
      </c>
      <c r="K10" s="17">
        <f t="shared" si="2"/>
        <v>2.87</v>
      </c>
      <c r="L10" s="17">
        <f t="shared" si="2"/>
        <v>2.9299999999999997</v>
      </c>
      <c r="M10" s="17">
        <f t="shared" si="2"/>
        <v>1.0899999999999999</v>
      </c>
      <c r="N10" s="17">
        <f t="shared" si="2"/>
        <v>0.46</v>
      </c>
      <c r="O10" s="17">
        <f t="shared" si="2"/>
        <v>3.0800000000000004E-2</v>
      </c>
      <c r="P10" s="17">
        <f t="shared" si="2"/>
        <v>0.2515</v>
      </c>
      <c r="Q10" s="17">
        <f t="shared" si="2"/>
        <v>2.8700000000000002E-3</v>
      </c>
      <c r="R10" s="17">
        <f t="shared" si="2"/>
        <v>5.6300000000000003E-2</v>
      </c>
      <c r="S10" s="17">
        <f t="shared" si="2"/>
        <v>2.7E-2</v>
      </c>
      <c r="T10" s="17">
        <f t="shared" si="2"/>
        <v>0.30431999999999998</v>
      </c>
      <c r="U10" s="17">
        <f t="shared" si="2"/>
        <v>0.15887999999999999</v>
      </c>
      <c r="V10" s="17">
        <f t="shared" si="2"/>
        <v>0.10400000000000001</v>
      </c>
      <c r="W10" s="17">
        <f t="shared" si="2"/>
        <v>0.21000000000000002</v>
      </c>
      <c r="X10" s="17">
        <f t="shared" si="2"/>
        <v>0.35433000000000009</v>
      </c>
      <c r="Y10" s="4">
        <f>SUM(E10:X10)</f>
        <v>99.999999999999972</v>
      </c>
    </row>
    <row r="11" spans="1:26" ht="15" x14ac:dyDescent="0.25">
      <c r="A11" s="18" t="s">
        <v>2</v>
      </c>
      <c r="B11" s="7">
        <v>0.3</v>
      </c>
      <c r="C11" s="7">
        <v>0.1</v>
      </c>
      <c r="D11" s="7">
        <f t="shared" ref="D11:D18" si="3">1-(B11+C11)</f>
        <v>0.6</v>
      </c>
      <c r="E11" s="17">
        <f t="shared" ref="E11:T26" si="4">$B11*E$4+$C11*E$5+$D11*E$6</f>
        <v>57.3</v>
      </c>
      <c r="F11" s="17">
        <f t="shared" si="4"/>
        <v>0.89999999999999991</v>
      </c>
      <c r="G11" s="17">
        <f t="shared" si="4"/>
        <v>17.48</v>
      </c>
      <c r="H11" s="17">
        <f t="shared" si="4"/>
        <v>4.6199999999999992</v>
      </c>
      <c r="I11" s="17">
        <f t="shared" si="4"/>
        <v>4.16</v>
      </c>
      <c r="J11" s="17">
        <f t="shared" si="4"/>
        <v>5.5500000000000007</v>
      </c>
      <c r="K11" s="17">
        <f t="shared" si="4"/>
        <v>3.41</v>
      </c>
      <c r="L11" s="17">
        <f t="shared" si="4"/>
        <v>3.9899999999999998</v>
      </c>
      <c r="M11" s="17">
        <f t="shared" si="4"/>
        <v>0.57000000000000006</v>
      </c>
      <c r="N11" s="17">
        <f t="shared" si="4"/>
        <v>0.27999999999999997</v>
      </c>
      <c r="O11" s="17">
        <f t="shared" si="4"/>
        <v>4.48E-2</v>
      </c>
      <c r="P11" s="17">
        <f t="shared" si="4"/>
        <v>0.3931</v>
      </c>
      <c r="Q11" s="17">
        <f t="shared" si="4"/>
        <v>1.81E-3</v>
      </c>
      <c r="R11" s="17">
        <f t="shared" si="4"/>
        <v>3.2899999999999999E-2</v>
      </c>
      <c r="S11" s="17">
        <f t="shared" si="4"/>
        <v>3.9399999999999998E-2</v>
      </c>
      <c r="T11" s="17">
        <f t="shared" si="4"/>
        <v>7.2479999999999989E-2</v>
      </c>
      <c r="U11" s="17">
        <f t="shared" si="2"/>
        <v>4.632E-2</v>
      </c>
      <c r="V11" s="17">
        <f t="shared" si="2"/>
        <v>0.16600000000000001</v>
      </c>
      <c r="W11" s="17">
        <f t="shared" si="2"/>
        <v>0.37</v>
      </c>
      <c r="X11" s="17">
        <f t="shared" si="2"/>
        <v>0.57318999999999998</v>
      </c>
      <c r="Y11" s="4">
        <f t="shared" ref="Y11:Y19" si="5">SUM(E11:X11)</f>
        <v>99.999999999999972</v>
      </c>
    </row>
    <row r="12" spans="1:26" ht="15" x14ac:dyDescent="0.25">
      <c r="A12" s="18" t="s">
        <v>3</v>
      </c>
      <c r="B12" s="7">
        <v>0.6</v>
      </c>
      <c r="C12" s="7">
        <v>0.3</v>
      </c>
      <c r="D12" s="7">
        <f t="shared" si="3"/>
        <v>0.10000000000000009</v>
      </c>
      <c r="E12" s="17">
        <f t="shared" si="4"/>
        <v>57.5</v>
      </c>
      <c r="F12" s="17">
        <f t="shared" si="4"/>
        <v>1.2100000000000002</v>
      </c>
      <c r="G12" s="17">
        <f t="shared" si="2"/>
        <v>15.430000000000001</v>
      </c>
      <c r="H12" s="17">
        <f t="shared" si="2"/>
        <v>5.92</v>
      </c>
      <c r="I12" s="17">
        <f t="shared" si="2"/>
        <v>4.53</v>
      </c>
      <c r="J12" s="17">
        <f t="shared" si="2"/>
        <v>6.59</v>
      </c>
      <c r="K12" s="17">
        <f t="shared" si="2"/>
        <v>2.6200000000000006</v>
      </c>
      <c r="L12" s="17">
        <f t="shared" si="2"/>
        <v>3.1799999999999997</v>
      </c>
      <c r="M12" s="17">
        <f t="shared" si="2"/>
        <v>0.99</v>
      </c>
      <c r="N12" s="17">
        <f t="shared" si="2"/>
        <v>0.41000000000000003</v>
      </c>
      <c r="O12" s="17">
        <f t="shared" si="2"/>
        <v>1.3000000000000006E-2</v>
      </c>
      <c r="P12" s="17">
        <f t="shared" si="2"/>
        <v>0.12630000000000005</v>
      </c>
      <c r="Q12" s="17">
        <f t="shared" si="2"/>
        <v>1.82E-3</v>
      </c>
      <c r="R12" s="17">
        <f t="shared" si="2"/>
        <v>2.9800000000000004E-2</v>
      </c>
      <c r="S12" s="17">
        <f t="shared" si="2"/>
        <v>1.3200000000000005E-2</v>
      </c>
      <c r="T12" s="17">
        <f t="shared" si="2"/>
        <v>0.20407999999999998</v>
      </c>
      <c r="U12" s="17">
        <f t="shared" si="2"/>
        <v>0.10371999999999999</v>
      </c>
      <c r="V12" s="17">
        <f t="shared" si="2"/>
        <v>0.33099999999999996</v>
      </c>
      <c r="W12" s="17">
        <f t="shared" si="2"/>
        <v>0.53</v>
      </c>
      <c r="X12" s="17">
        <f t="shared" si="2"/>
        <v>0.2670800000000001</v>
      </c>
      <c r="Y12" s="4">
        <f t="shared" si="5"/>
        <v>100.00000000000001</v>
      </c>
    </row>
    <row r="13" spans="1:26" ht="15" x14ac:dyDescent="0.25">
      <c r="A13" s="18" t="s">
        <v>4</v>
      </c>
      <c r="B13" s="7">
        <v>0.5</v>
      </c>
      <c r="C13" s="7">
        <v>0.1</v>
      </c>
      <c r="D13" s="7">
        <f t="shared" si="3"/>
        <v>0.4</v>
      </c>
      <c r="E13" s="17">
        <f t="shared" si="4"/>
        <v>58.900000000000006</v>
      </c>
      <c r="F13" s="17">
        <f t="shared" si="4"/>
        <v>0.96</v>
      </c>
      <c r="G13" s="17">
        <f t="shared" si="2"/>
        <v>16.82</v>
      </c>
      <c r="H13" s="17">
        <f t="shared" si="2"/>
        <v>4.58</v>
      </c>
      <c r="I13" s="17">
        <f t="shared" si="2"/>
        <v>3.46</v>
      </c>
      <c r="J13" s="17">
        <f t="shared" si="2"/>
        <v>5.59</v>
      </c>
      <c r="K13" s="17">
        <f t="shared" si="2"/>
        <v>3.1500000000000004</v>
      </c>
      <c r="L13" s="17">
        <f t="shared" si="2"/>
        <v>3.8499999999999996</v>
      </c>
      <c r="M13" s="17">
        <f t="shared" si="2"/>
        <v>0.65</v>
      </c>
      <c r="N13" s="17">
        <f t="shared" si="2"/>
        <v>0.3</v>
      </c>
      <c r="O13" s="17">
        <f t="shared" si="2"/>
        <v>3.2400000000000005E-2</v>
      </c>
      <c r="P13" s="17">
        <f t="shared" si="2"/>
        <v>0.29509999999999997</v>
      </c>
      <c r="Q13" s="17">
        <f t="shared" si="2"/>
        <v>1.5500000000000002E-3</v>
      </c>
      <c r="R13" s="17">
        <f t="shared" si="2"/>
        <v>2.5500000000000002E-2</v>
      </c>
      <c r="S13" s="17">
        <f t="shared" si="2"/>
        <v>2.9400000000000003E-2</v>
      </c>
      <c r="T13" s="17">
        <f t="shared" si="2"/>
        <v>8.0320000000000003E-2</v>
      </c>
      <c r="U13" s="17">
        <f t="shared" si="2"/>
        <v>4.6880000000000005E-2</v>
      </c>
      <c r="V13" s="17">
        <f t="shared" si="2"/>
        <v>0.26400000000000001</v>
      </c>
      <c r="W13" s="17">
        <f t="shared" si="2"/>
        <v>0.49000000000000005</v>
      </c>
      <c r="X13" s="17">
        <f t="shared" si="2"/>
        <v>0.47485000000000011</v>
      </c>
      <c r="Y13" s="4">
        <f t="shared" si="5"/>
        <v>99.999999999999986</v>
      </c>
    </row>
    <row r="14" spans="1:26" ht="15" x14ac:dyDescent="0.25">
      <c r="A14" s="18" t="s">
        <v>5</v>
      </c>
      <c r="B14" s="7">
        <v>0.2</v>
      </c>
      <c r="C14" s="7">
        <v>0.2</v>
      </c>
      <c r="D14" s="7">
        <f>1-(B14+C14)</f>
        <v>0.6</v>
      </c>
      <c r="E14" s="17">
        <f t="shared" si="4"/>
        <v>55.400000000000006</v>
      </c>
      <c r="F14" s="17">
        <f t="shared" si="4"/>
        <v>0.98</v>
      </c>
      <c r="G14" s="17">
        <f t="shared" si="2"/>
        <v>17.28</v>
      </c>
      <c r="H14" s="17">
        <f t="shared" si="2"/>
        <v>5.32</v>
      </c>
      <c r="I14" s="17">
        <f t="shared" si="2"/>
        <v>5.22</v>
      </c>
      <c r="J14" s="17">
        <f t="shared" si="2"/>
        <v>6.0200000000000005</v>
      </c>
      <c r="K14" s="17">
        <f t="shared" si="2"/>
        <v>3.34</v>
      </c>
      <c r="L14" s="17">
        <f t="shared" si="2"/>
        <v>3.76</v>
      </c>
      <c r="M14" s="17">
        <f t="shared" si="2"/>
        <v>0.67999999999999994</v>
      </c>
      <c r="N14" s="17">
        <f t="shared" si="2"/>
        <v>0.31999999999999995</v>
      </c>
      <c r="O14" s="17">
        <f t="shared" si="2"/>
        <v>4.4400000000000002E-2</v>
      </c>
      <c r="P14" s="17">
        <f t="shared" si="2"/>
        <v>0.38219999999999998</v>
      </c>
      <c r="Q14" s="17">
        <f t="shared" si="2"/>
        <v>2.14E-3</v>
      </c>
      <c r="R14" s="17">
        <f t="shared" si="2"/>
        <v>4.0599999999999997E-2</v>
      </c>
      <c r="S14" s="17">
        <f t="shared" si="2"/>
        <v>3.8799999999999994E-2</v>
      </c>
      <c r="T14" s="17">
        <f t="shared" si="2"/>
        <v>0.12848000000000001</v>
      </c>
      <c r="U14" s="17">
        <f t="shared" si="2"/>
        <v>7.4319999999999997E-2</v>
      </c>
      <c r="V14" s="17">
        <f t="shared" si="2"/>
        <v>0.126</v>
      </c>
      <c r="W14" s="17">
        <f t="shared" si="2"/>
        <v>0.30000000000000004</v>
      </c>
      <c r="X14" s="17">
        <f t="shared" si="2"/>
        <v>0.54305999999999999</v>
      </c>
      <c r="Y14" s="4">
        <f t="shared" si="5"/>
        <v>99.999999999999972</v>
      </c>
    </row>
    <row r="15" spans="1:26" ht="15" x14ac:dyDescent="0.25">
      <c r="A15" s="18" t="s">
        <v>6</v>
      </c>
      <c r="B15" s="7">
        <v>0.2</v>
      </c>
      <c r="C15" s="7">
        <v>0.5</v>
      </c>
      <c r="D15" s="7">
        <f t="shared" si="3"/>
        <v>0.30000000000000004</v>
      </c>
      <c r="E15" s="17">
        <f t="shared" si="4"/>
        <v>52.1</v>
      </c>
      <c r="F15" s="17">
        <f t="shared" si="4"/>
        <v>1.31</v>
      </c>
      <c r="G15" s="17">
        <f t="shared" si="2"/>
        <v>15.690000000000001</v>
      </c>
      <c r="H15" s="17">
        <f t="shared" si="2"/>
        <v>7.36</v>
      </c>
      <c r="I15" s="17">
        <f t="shared" si="2"/>
        <v>7.35</v>
      </c>
      <c r="J15" s="17">
        <f t="shared" si="2"/>
        <v>7.49</v>
      </c>
      <c r="K15" s="17">
        <f t="shared" si="2"/>
        <v>2.74</v>
      </c>
      <c r="L15" s="17">
        <f t="shared" si="2"/>
        <v>2.8600000000000003</v>
      </c>
      <c r="M15" s="17">
        <f t="shared" si="2"/>
        <v>1.1300000000000001</v>
      </c>
      <c r="N15" s="17">
        <f t="shared" si="2"/>
        <v>0.47</v>
      </c>
      <c r="O15" s="17">
        <f t="shared" si="2"/>
        <v>2.4600000000000004E-2</v>
      </c>
      <c r="P15" s="17">
        <f t="shared" si="2"/>
        <v>0.20250000000000001</v>
      </c>
      <c r="Q15" s="17">
        <f t="shared" si="2"/>
        <v>2.7400000000000002E-3</v>
      </c>
      <c r="R15" s="17">
        <f t="shared" si="2"/>
        <v>5.2600000000000008E-2</v>
      </c>
      <c r="S15" s="17">
        <f t="shared" si="2"/>
        <v>2.2000000000000002E-2</v>
      </c>
      <c r="T15" s="17">
        <f t="shared" si="2"/>
        <v>0.30824000000000001</v>
      </c>
      <c r="U15" s="17">
        <f t="shared" si="2"/>
        <v>0.15916</v>
      </c>
      <c r="V15" s="17">
        <f t="shared" si="2"/>
        <v>0.15300000000000002</v>
      </c>
      <c r="W15" s="17">
        <f t="shared" si="2"/>
        <v>0.27</v>
      </c>
      <c r="X15" s="17">
        <f t="shared" si="2"/>
        <v>0.30516000000000004</v>
      </c>
      <c r="Y15" s="4">
        <f t="shared" si="5"/>
        <v>100</v>
      </c>
    </row>
    <row r="16" spans="1:26" ht="15" x14ac:dyDescent="0.25">
      <c r="A16" s="18" t="s">
        <v>7</v>
      </c>
      <c r="B16" s="7">
        <v>0.8</v>
      </c>
      <c r="C16" s="7">
        <v>0.1</v>
      </c>
      <c r="D16" s="7">
        <f t="shared" si="3"/>
        <v>9.9999999999999978E-2</v>
      </c>
      <c r="E16" s="17">
        <f t="shared" si="4"/>
        <v>61.300000000000004</v>
      </c>
      <c r="F16" s="17">
        <f t="shared" si="4"/>
        <v>1.05</v>
      </c>
      <c r="G16" s="17">
        <f t="shared" si="2"/>
        <v>15.829999999999998</v>
      </c>
      <c r="H16" s="17">
        <f t="shared" si="2"/>
        <v>4.5199999999999996</v>
      </c>
      <c r="I16" s="17">
        <f t="shared" si="2"/>
        <v>2.4099999999999997</v>
      </c>
      <c r="J16" s="17">
        <f t="shared" si="2"/>
        <v>5.65</v>
      </c>
      <c r="K16" s="17">
        <f t="shared" si="2"/>
        <v>2.7600000000000002</v>
      </c>
      <c r="L16" s="17">
        <f t="shared" si="2"/>
        <v>3.6399999999999997</v>
      </c>
      <c r="M16" s="17">
        <f t="shared" si="2"/>
        <v>0.77</v>
      </c>
      <c r="N16" s="17">
        <f t="shared" si="2"/>
        <v>0.33</v>
      </c>
      <c r="O16" s="17">
        <f t="shared" si="2"/>
        <v>1.38E-2</v>
      </c>
      <c r="P16" s="17">
        <f t="shared" si="2"/>
        <v>0.14810000000000001</v>
      </c>
      <c r="Q16" s="17">
        <f t="shared" si="2"/>
        <v>1.16E-3</v>
      </c>
      <c r="R16" s="17">
        <f t="shared" si="2"/>
        <v>1.44E-2</v>
      </c>
      <c r="S16" s="17">
        <f t="shared" si="2"/>
        <v>1.4399999999999998E-2</v>
      </c>
      <c r="T16" s="17">
        <f t="shared" si="2"/>
        <v>9.2079999999999995E-2</v>
      </c>
      <c r="U16" s="17">
        <f t="shared" si="2"/>
        <v>4.7719999999999999E-2</v>
      </c>
      <c r="V16" s="17">
        <f t="shared" si="2"/>
        <v>0.41100000000000003</v>
      </c>
      <c r="W16" s="17">
        <f t="shared" si="2"/>
        <v>0.67000000000000015</v>
      </c>
      <c r="X16" s="17">
        <f t="shared" si="2"/>
        <v>0.32734000000000002</v>
      </c>
      <c r="Y16" s="4">
        <f t="shared" si="5"/>
        <v>100</v>
      </c>
    </row>
    <row r="17" spans="1:25" ht="15" x14ac:dyDescent="0.25">
      <c r="A17" s="18" t="s">
        <v>8</v>
      </c>
      <c r="B17" s="7">
        <v>0.4</v>
      </c>
      <c r="C17" s="7">
        <v>0.4</v>
      </c>
      <c r="D17" s="7">
        <f t="shared" si="3"/>
        <v>0.19999999999999996</v>
      </c>
      <c r="E17" s="17">
        <f t="shared" si="4"/>
        <v>54.8</v>
      </c>
      <c r="F17" s="17">
        <f t="shared" si="4"/>
        <v>1.26</v>
      </c>
      <c r="G17" s="17">
        <f t="shared" si="2"/>
        <v>15.56</v>
      </c>
      <c r="H17" s="17">
        <f t="shared" si="2"/>
        <v>6.64</v>
      </c>
      <c r="I17" s="17">
        <f t="shared" si="2"/>
        <v>5.9399999999999995</v>
      </c>
      <c r="J17" s="17">
        <f t="shared" si="2"/>
        <v>7.0400000000000009</v>
      </c>
      <c r="K17" s="17">
        <f t="shared" si="2"/>
        <v>2.6799999999999997</v>
      </c>
      <c r="L17" s="17">
        <f t="shared" si="2"/>
        <v>3.02</v>
      </c>
      <c r="M17" s="17">
        <f t="shared" si="2"/>
        <v>1.06</v>
      </c>
      <c r="N17" s="17">
        <f t="shared" si="2"/>
        <v>0.43999999999999995</v>
      </c>
      <c r="O17" s="17">
        <f t="shared" si="2"/>
        <v>1.8799999999999997E-2</v>
      </c>
      <c r="P17" s="17">
        <f t="shared" si="2"/>
        <v>0.16439999999999996</v>
      </c>
      <c r="Q17" s="17">
        <f t="shared" si="2"/>
        <v>2.2799999999999999E-3</v>
      </c>
      <c r="R17" s="17">
        <f t="shared" si="2"/>
        <v>4.1200000000000001E-2</v>
      </c>
      <c r="S17" s="17">
        <f t="shared" si="2"/>
        <v>1.7599999999999998E-2</v>
      </c>
      <c r="T17" s="17">
        <f t="shared" si="2"/>
        <v>0.25616</v>
      </c>
      <c r="U17" s="17">
        <f t="shared" si="2"/>
        <v>0.13144</v>
      </c>
      <c r="V17" s="17">
        <f t="shared" si="2"/>
        <v>0.24200000000000002</v>
      </c>
      <c r="W17" s="17">
        <f t="shared" si="2"/>
        <v>0.40000000000000008</v>
      </c>
      <c r="X17" s="17">
        <f t="shared" si="2"/>
        <v>0.28611999999999999</v>
      </c>
      <c r="Y17" s="4">
        <f t="shared" si="5"/>
        <v>99.999999999999986</v>
      </c>
    </row>
    <row r="18" spans="1:25" ht="15" x14ac:dyDescent="0.25">
      <c r="A18" s="18" t="s">
        <v>9</v>
      </c>
      <c r="B18" s="7">
        <v>0.1</v>
      </c>
      <c r="C18" s="7">
        <v>0.1</v>
      </c>
      <c r="D18" s="7">
        <f t="shared" si="3"/>
        <v>0.8</v>
      </c>
      <c r="E18" s="17">
        <f t="shared" si="4"/>
        <v>55.7</v>
      </c>
      <c r="F18" s="17">
        <f t="shared" si="4"/>
        <v>0.84</v>
      </c>
      <c r="G18" s="17">
        <f t="shared" si="2"/>
        <v>18.14</v>
      </c>
      <c r="H18" s="17">
        <f t="shared" si="2"/>
        <v>4.66</v>
      </c>
      <c r="I18" s="17">
        <f t="shared" si="2"/>
        <v>4.8600000000000003</v>
      </c>
      <c r="J18" s="17">
        <f t="shared" si="2"/>
        <v>5.51</v>
      </c>
      <c r="K18" s="17">
        <f t="shared" si="2"/>
        <v>3.6700000000000004</v>
      </c>
      <c r="L18" s="17">
        <f t="shared" si="2"/>
        <v>4.13</v>
      </c>
      <c r="M18" s="17">
        <f t="shared" si="2"/>
        <v>0.49</v>
      </c>
      <c r="N18" s="17">
        <f t="shared" si="2"/>
        <v>0.26</v>
      </c>
      <c r="O18" s="17">
        <f t="shared" si="2"/>
        <v>5.7200000000000008E-2</v>
      </c>
      <c r="P18" s="17">
        <f t="shared" si="2"/>
        <v>0.49109999999999998</v>
      </c>
      <c r="Q18" s="17">
        <f t="shared" si="2"/>
        <v>2.0700000000000002E-3</v>
      </c>
      <c r="R18" s="17">
        <f t="shared" si="2"/>
        <v>4.0300000000000002E-2</v>
      </c>
      <c r="S18" s="17">
        <f t="shared" si="2"/>
        <v>4.9399999999999999E-2</v>
      </c>
      <c r="T18" s="17">
        <f t="shared" si="2"/>
        <v>6.4640000000000003E-2</v>
      </c>
      <c r="U18" s="17">
        <f t="shared" si="2"/>
        <v>4.5760000000000002E-2</v>
      </c>
      <c r="V18" s="17">
        <f t="shared" si="2"/>
        <v>6.8000000000000005E-2</v>
      </c>
      <c r="W18" s="17">
        <f t="shared" si="2"/>
        <v>0.25000000000000006</v>
      </c>
      <c r="X18" s="17">
        <f t="shared" si="2"/>
        <v>0.67153000000000018</v>
      </c>
      <c r="Y18" s="4">
        <f t="shared" si="5"/>
        <v>100.00000000000001</v>
      </c>
    </row>
    <row r="19" spans="1:25" ht="15" x14ac:dyDescent="0.25">
      <c r="A19" s="18" t="s">
        <v>10</v>
      </c>
      <c r="B19" s="7">
        <v>0.9</v>
      </c>
      <c r="C19" s="7">
        <v>0.05</v>
      </c>
      <c r="D19" s="7">
        <f>1-(B19+C19)</f>
        <v>4.9999999999999933E-2</v>
      </c>
      <c r="E19" s="17">
        <f t="shared" si="4"/>
        <v>62.65</v>
      </c>
      <c r="F19" s="17">
        <f t="shared" si="4"/>
        <v>1.0249999999999999</v>
      </c>
      <c r="G19" s="17">
        <f t="shared" si="2"/>
        <v>15.764999999999999</v>
      </c>
      <c r="H19" s="17">
        <f t="shared" si="2"/>
        <v>4.16</v>
      </c>
      <c r="I19" s="17">
        <f t="shared" si="2"/>
        <v>1.7049999999999996</v>
      </c>
      <c r="J19" s="17">
        <f t="shared" si="2"/>
        <v>5.4250000000000007</v>
      </c>
      <c r="K19" s="17">
        <f t="shared" si="2"/>
        <v>2.73</v>
      </c>
      <c r="L19" s="17">
        <f t="shared" si="2"/>
        <v>3.7199999999999998</v>
      </c>
      <c r="M19" s="17">
        <f t="shared" si="2"/>
        <v>0.73499999999999999</v>
      </c>
      <c r="N19" s="17">
        <f t="shared" si="2"/>
        <v>0.315</v>
      </c>
      <c r="O19" s="17">
        <f t="shared" si="2"/>
        <v>1.0899999999999996E-2</v>
      </c>
      <c r="P19" s="17">
        <f t="shared" si="2"/>
        <v>0.12904999999999994</v>
      </c>
      <c r="Q19" s="17">
        <f t="shared" si="2"/>
        <v>9.2999999999999984E-4</v>
      </c>
      <c r="R19" s="17">
        <f t="shared" si="2"/>
        <v>8.6999999999999977E-3</v>
      </c>
      <c r="S19" s="17">
        <f t="shared" si="2"/>
        <v>1.2199999999999997E-2</v>
      </c>
      <c r="T19" s="17">
        <f t="shared" si="2"/>
        <v>6.6040000000000001E-2</v>
      </c>
      <c r="U19" s="17">
        <f t="shared" si="2"/>
        <v>3.3860000000000001E-2</v>
      </c>
      <c r="V19" s="17">
        <f t="shared" si="2"/>
        <v>0.45550000000000002</v>
      </c>
      <c r="W19" s="17">
        <f t="shared" si="2"/>
        <v>0.7350000000000001</v>
      </c>
      <c r="X19" s="17">
        <f t="shared" si="2"/>
        <v>0.31781999999999999</v>
      </c>
      <c r="Y19" s="4">
        <f t="shared" si="5"/>
        <v>100.00000000000001</v>
      </c>
    </row>
    <row r="20" spans="1:25" ht="15" x14ac:dyDescent="0.25">
      <c r="A20" s="18" t="s">
        <v>40</v>
      </c>
      <c r="B20" s="7">
        <v>0.5</v>
      </c>
      <c r="C20" s="7">
        <v>0.3</v>
      </c>
      <c r="D20" s="7">
        <f t="shared" ref="D20:D29" si="6">1-(B20+C20)</f>
        <v>0.19999999999999996</v>
      </c>
      <c r="E20" s="17">
        <f t="shared" si="4"/>
        <v>56.699999999999996</v>
      </c>
      <c r="F20" s="17">
        <f t="shared" si="4"/>
        <v>1.18</v>
      </c>
      <c r="G20" s="17">
        <f t="shared" si="2"/>
        <v>15.759999999999998</v>
      </c>
      <c r="H20" s="17">
        <f t="shared" si="2"/>
        <v>5.94</v>
      </c>
      <c r="I20" s="17">
        <f t="shared" si="2"/>
        <v>4.88</v>
      </c>
      <c r="J20" s="17">
        <f t="shared" si="2"/>
        <v>6.57</v>
      </c>
      <c r="K20" s="17">
        <f t="shared" si="2"/>
        <v>2.75</v>
      </c>
      <c r="L20" s="17">
        <f t="shared" si="2"/>
        <v>3.2499999999999996</v>
      </c>
      <c r="M20" s="17">
        <f t="shared" si="2"/>
        <v>0.95</v>
      </c>
      <c r="N20" s="17">
        <f t="shared" si="2"/>
        <v>0.39999999999999997</v>
      </c>
      <c r="O20" s="17">
        <f t="shared" si="2"/>
        <v>1.9199999999999998E-2</v>
      </c>
      <c r="P20" s="17">
        <f t="shared" si="2"/>
        <v>0.17529999999999996</v>
      </c>
      <c r="Q20" s="17">
        <f t="shared" si="2"/>
        <v>1.9499999999999999E-3</v>
      </c>
      <c r="R20" s="17">
        <f t="shared" si="2"/>
        <v>3.3500000000000002E-2</v>
      </c>
      <c r="S20" s="17">
        <f t="shared" si="2"/>
        <v>1.8199999999999997E-2</v>
      </c>
      <c r="T20" s="17">
        <f t="shared" si="2"/>
        <v>0.20015999999999998</v>
      </c>
      <c r="U20" s="17">
        <f t="shared" si="2"/>
        <v>0.10343999999999999</v>
      </c>
      <c r="V20" s="17">
        <f t="shared" si="2"/>
        <v>0.28200000000000003</v>
      </c>
      <c r="W20" s="17">
        <f t="shared" si="2"/>
        <v>0.47000000000000003</v>
      </c>
      <c r="X20" s="17">
        <f t="shared" si="2"/>
        <v>0.31624999999999998</v>
      </c>
      <c r="Y20" s="4">
        <f t="shared" ref="Y20:Y29" si="7">SUM(E20:X20)</f>
        <v>99.999999999999957</v>
      </c>
    </row>
    <row r="21" spans="1:25" ht="15" x14ac:dyDescent="0.25">
      <c r="A21" s="18" t="s">
        <v>41</v>
      </c>
      <c r="B21" s="7">
        <v>0.7</v>
      </c>
      <c r="C21" s="7">
        <v>0.2</v>
      </c>
      <c r="D21" s="7">
        <f t="shared" si="6"/>
        <v>0.10000000000000009</v>
      </c>
      <c r="E21" s="17">
        <f t="shared" si="4"/>
        <v>59.400000000000006</v>
      </c>
      <c r="F21" s="17">
        <f t="shared" si="4"/>
        <v>1.1300000000000001</v>
      </c>
      <c r="G21" s="17">
        <f t="shared" si="2"/>
        <v>15.63</v>
      </c>
      <c r="H21" s="17">
        <f t="shared" si="2"/>
        <v>5.2200000000000006</v>
      </c>
      <c r="I21" s="17">
        <f t="shared" si="2"/>
        <v>3.4699999999999998</v>
      </c>
      <c r="J21" s="17">
        <f t="shared" si="2"/>
        <v>6.120000000000001</v>
      </c>
      <c r="K21" s="17">
        <f t="shared" si="2"/>
        <v>2.6900000000000004</v>
      </c>
      <c r="L21" s="17">
        <f t="shared" si="2"/>
        <v>3.41</v>
      </c>
      <c r="M21" s="17">
        <f t="shared" si="2"/>
        <v>0.88</v>
      </c>
      <c r="N21" s="17">
        <f t="shared" si="2"/>
        <v>0.37</v>
      </c>
      <c r="O21" s="17">
        <f t="shared" si="2"/>
        <v>1.3400000000000007E-2</v>
      </c>
      <c r="P21" s="17">
        <f t="shared" si="2"/>
        <v>0.13720000000000004</v>
      </c>
      <c r="Q21" s="17">
        <f t="shared" si="2"/>
        <v>1.49E-3</v>
      </c>
      <c r="R21" s="17">
        <f t="shared" si="2"/>
        <v>2.2100000000000005E-2</v>
      </c>
      <c r="S21" s="17">
        <f t="shared" si="2"/>
        <v>1.3800000000000005E-2</v>
      </c>
      <c r="T21" s="17">
        <f t="shared" si="2"/>
        <v>0.14807999999999999</v>
      </c>
      <c r="U21" s="17">
        <f t="shared" si="2"/>
        <v>7.5719999999999996E-2</v>
      </c>
      <c r="V21" s="17">
        <f t="shared" si="2"/>
        <v>0.371</v>
      </c>
      <c r="W21" s="17">
        <f t="shared" si="2"/>
        <v>0.6</v>
      </c>
      <c r="X21" s="17">
        <f t="shared" si="2"/>
        <v>0.29721000000000009</v>
      </c>
      <c r="Y21" s="4">
        <f t="shared" si="7"/>
        <v>100.00000000000001</v>
      </c>
    </row>
    <row r="22" spans="1:25" ht="15" x14ac:dyDescent="0.25">
      <c r="A22" s="18" t="s">
        <v>42</v>
      </c>
      <c r="B22" s="7">
        <v>0.6</v>
      </c>
      <c r="C22" s="7">
        <v>0.2</v>
      </c>
      <c r="D22" s="7">
        <f t="shared" si="6"/>
        <v>0.19999999999999996</v>
      </c>
      <c r="E22" s="17">
        <f t="shared" si="4"/>
        <v>58.599999999999994</v>
      </c>
      <c r="F22" s="17">
        <f t="shared" si="4"/>
        <v>1.0999999999999999</v>
      </c>
      <c r="G22" s="17">
        <f t="shared" si="2"/>
        <v>15.959999999999999</v>
      </c>
      <c r="H22" s="17">
        <f t="shared" si="2"/>
        <v>5.2399999999999993</v>
      </c>
      <c r="I22" s="17">
        <f t="shared" si="2"/>
        <v>3.82</v>
      </c>
      <c r="J22" s="17">
        <f t="shared" si="2"/>
        <v>6.1000000000000005</v>
      </c>
      <c r="K22" s="17">
        <f t="shared" si="2"/>
        <v>2.82</v>
      </c>
      <c r="L22" s="17">
        <f t="shared" si="2"/>
        <v>3.48</v>
      </c>
      <c r="M22" s="17">
        <f t="shared" si="2"/>
        <v>0.84</v>
      </c>
      <c r="N22" s="17">
        <f t="shared" si="2"/>
        <v>0.35999999999999993</v>
      </c>
      <c r="O22" s="17">
        <f t="shared" si="2"/>
        <v>1.9599999999999999E-2</v>
      </c>
      <c r="P22" s="17">
        <f t="shared" si="2"/>
        <v>0.18619999999999998</v>
      </c>
      <c r="Q22" s="17">
        <f t="shared" si="2"/>
        <v>1.6199999999999999E-3</v>
      </c>
      <c r="R22" s="17">
        <f t="shared" si="2"/>
        <v>2.5799999999999997E-2</v>
      </c>
      <c r="S22" s="17">
        <f t="shared" si="2"/>
        <v>1.8799999999999997E-2</v>
      </c>
      <c r="T22" s="17">
        <f t="shared" si="2"/>
        <v>0.14415999999999998</v>
      </c>
      <c r="U22" s="17">
        <f t="shared" si="2"/>
        <v>7.5439999999999993E-2</v>
      </c>
      <c r="V22" s="17">
        <f t="shared" si="2"/>
        <v>0.32200000000000001</v>
      </c>
      <c r="W22" s="17">
        <f t="shared" si="2"/>
        <v>0.54</v>
      </c>
      <c r="X22" s="17">
        <f t="shared" si="2"/>
        <v>0.34638000000000002</v>
      </c>
      <c r="Y22" s="4">
        <f t="shared" si="7"/>
        <v>99.999999999999986</v>
      </c>
    </row>
    <row r="23" spans="1:25" ht="15" x14ac:dyDescent="0.25">
      <c r="A23" s="18" t="s">
        <v>43</v>
      </c>
      <c r="B23" s="7">
        <v>0.3</v>
      </c>
      <c r="C23" s="7">
        <v>0.5</v>
      </c>
      <c r="D23" s="7">
        <f t="shared" si="6"/>
        <v>0.19999999999999996</v>
      </c>
      <c r="E23" s="17">
        <f t="shared" si="4"/>
        <v>52.9</v>
      </c>
      <c r="F23" s="17">
        <f t="shared" si="4"/>
        <v>1.3399999999999999</v>
      </c>
      <c r="G23" s="17">
        <f t="shared" si="2"/>
        <v>15.359999999999998</v>
      </c>
      <c r="H23" s="17">
        <f t="shared" si="2"/>
        <v>7.34</v>
      </c>
      <c r="I23" s="17">
        <f t="shared" si="2"/>
        <v>6.9999999999999991</v>
      </c>
      <c r="J23" s="17">
        <f t="shared" si="2"/>
        <v>7.51</v>
      </c>
      <c r="K23" s="17">
        <f t="shared" si="2"/>
        <v>2.61</v>
      </c>
      <c r="L23" s="17">
        <f t="shared" si="2"/>
        <v>2.7899999999999996</v>
      </c>
      <c r="M23" s="17">
        <f t="shared" si="2"/>
        <v>1.1700000000000002</v>
      </c>
      <c r="N23" s="17">
        <f t="shared" si="2"/>
        <v>0.47999999999999993</v>
      </c>
      <c r="O23" s="17">
        <f t="shared" si="2"/>
        <v>1.84E-2</v>
      </c>
      <c r="P23" s="17">
        <f t="shared" si="2"/>
        <v>0.15349999999999997</v>
      </c>
      <c r="Q23" s="17">
        <f t="shared" si="2"/>
        <v>2.6099999999999999E-3</v>
      </c>
      <c r="R23" s="17">
        <f t="shared" si="2"/>
        <v>4.8899999999999999E-2</v>
      </c>
      <c r="S23" s="17">
        <f t="shared" si="2"/>
        <v>1.6999999999999998E-2</v>
      </c>
      <c r="T23" s="17">
        <f t="shared" si="2"/>
        <v>0.31215999999999999</v>
      </c>
      <c r="U23" s="17">
        <f t="shared" si="2"/>
        <v>0.15944</v>
      </c>
      <c r="V23" s="17">
        <f t="shared" si="2"/>
        <v>0.20200000000000001</v>
      </c>
      <c r="W23" s="17">
        <f t="shared" si="2"/>
        <v>0.32999999999999996</v>
      </c>
      <c r="X23" s="17">
        <f t="shared" si="2"/>
        <v>0.25599</v>
      </c>
      <c r="Y23" s="4">
        <f t="shared" si="7"/>
        <v>100.00000000000001</v>
      </c>
    </row>
    <row r="24" spans="1:25" ht="15" x14ac:dyDescent="0.25">
      <c r="A24" s="18" t="s">
        <v>44</v>
      </c>
      <c r="B24" s="7">
        <v>0.9</v>
      </c>
      <c r="C24" s="7">
        <v>0</v>
      </c>
      <c r="D24" s="7">
        <f t="shared" si="6"/>
        <v>9.9999999999999978E-2</v>
      </c>
      <c r="E24" s="17">
        <f t="shared" si="4"/>
        <v>63.2</v>
      </c>
      <c r="F24" s="17">
        <f t="shared" si="4"/>
        <v>0.97</v>
      </c>
      <c r="G24" s="17">
        <f t="shared" si="2"/>
        <v>16.029999999999998</v>
      </c>
      <c r="H24" s="17">
        <f t="shared" si="2"/>
        <v>3.82</v>
      </c>
      <c r="I24" s="17">
        <f t="shared" si="2"/>
        <v>1.3499999999999999</v>
      </c>
      <c r="J24" s="17">
        <f t="shared" si="2"/>
        <v>5.1800000000000006</v>
      </c>
      <c r="K24" s="17">
        <f t="shared" si="2"/>
        <v>2.83</v>
      </c>
      <c r="L24" s="17">
        <f t="shared" si="2"/>
        <v>3.8699999999999997</v>
      </c>
      <c r="M24" s="17">
        <f t="shared" si="2"/>
        <v>0.66</v>
      </c>
      <c r="N24" s="17">
        <f t="shared" si="2"/>
        <v>0.29000000000000004</v>
      </c>
      <c r="O24" s="17">
        <f t="shared" si="2"/>
        <v>1.4200000000000001E-2</v>
      </c>
      <c r="P24" s="17">
        <f t="shared" si="2"/>
        <v>0.15899999999999997</v>
      </c>
      <c r="Q24" s="17">
        <f t="shared" si="2"/>
        <v>8.3000000000000001E-4</v>
      </c>
      <c r="R24" s="17">
        <f t="shared" si="2"/>
        <v>6.6999999999999994E-3</v>
      </c>
      <c r="S24" s="17">
        <f t="shared" si="2"/>
        <v>1.4999999999999999E-2</v>
      </c>
      <c r="T24" s="17">
        <f t="shared" si="2"/>
        <v>3.6080000000000001E-2</v>
      </c>
      <c r="U24" s="17">
        <f t="shared" si="2"/>
        <v>1.9720000000000001E-2</v>
      </c>
      <c r="V24" s="17">
        <f t="shared" si="2"/>
        <v>0.45100000000000001</v>
      </c>
      <c r="W24" s="17">
        <f t="shared" si="2"/>
        <v>0.7400000000000001</v>
      </c>
      <c r="X24" s="17">
        <f t="shared" ref="X24" si="8">$B24*X$4+$C24*X$5+$D24*X$6</f>
        <v>0.35747000000000007</v>
      </c>
      <c r="Y24" s="4">
        <f t="shared" si="7"/>
        <v>100</v>
      </c>
    </row>
    <row r="25" spans="1:25" ht="15" x14ac:dyDescent="0.25">
      <c r="A25" s="18" t="s">
        <v>45</v>
      </c>
      <c r="B25" s="7">
        <v>0</v>
      </c>
      <c r="C25" s="7">
        <v>0.9</v>
      </c>
      <c r="D25" s="7">
        <f t="shared" si="6"/>
        <v>9.9999999999999978E-2</v>
      </c>
      <c r="E25" s="17">
        <f t="shared" si="4"/>
        <v>46.1</v>
      </c>
      <c r="F25" s="17">
        <f t="shared" si="4"/>
        <v>1.6900000000000002</v>
      </c>
      <c r="G25" s="17">
        <f t="shared" si="4"/>
        <v>14.23</v>
      </c>
      <c r="H25" s="17">
        <f t="shared" si="4"/>
        <v>10.120000000000001</v>
      </c>
      <c r="I25" s="17">
        <f t="shared" si="4"/>
        <v>10.889999999999999</v>
      </c>
      <c r="J25" s="17">
        <f t="shared" si="4"/>
        <v>9.41</v>
      </c>
      <c r="K25" s="17">
        <f t="shared" si="4"/>
        <v>2.2000000000000002</v>
      </c>
      <c r="L25" s="17">
        <f t="shared" si="4"/>
        <v>1.8</v>
      </c>
      <c r="M25" s="17">
        <f t="shared" si="4"/>
        <v>1.6500000000000001</v>
      </c>
      <c r="N25" s="17">
        <f t="shared" si="4"/>
        <v>0.65</v>
      </c>
      <c r="O25" s="17">
        <f t="shared" si="4"/>
        <v>1.06E-2</v>
      </c>
      <c r="P25" s="17">
        <f t="shared" si="4"/>
        <v>6.0899999999999982E-2</v>
      </c>
      <c r="Q25" s="17">
        <f t="shared" si="4"/>
        <v>3.8000000000000004E-3</v>
      </c>
      <c r="R25" s="17">
        <f t="shared" si="4"/>
        <v>7.6000000000000012E-2</v>
      </c>
      <c r="S25" s="17">
        <f t="shared" si="4"/>
        <v>9.5999999999999992E-3</v>
      </c>
      <c r="T25" s="17">
        <f t="shared" si="4"/>
        <v>0.54008</v>
      </c>
      <c r="U25" s="17">
        <f t="shared" ref="U25:X39" si="9">$B25*U$4+$C25*U$5+$D25*U$6</f>
        <v>0.27172000000000002</v>
      </c>
      <c r="V25" s="17">
        <f t="shared" si="9"/>
        <v>9.1000000000000011E-2</v>
      </c>
      <c r="W25" s="17">
        <f t="shared" si="9"/>
        <v>0.11000000000000001</v>
      </c>
      <c r="X25" s="17">
        <f t="shared" si="9"/>
        <v>8.6299999999999988E-2</v>
      </c>
      <c r="Y25" s="4">
        <f t="shared" si="7"/>
        <v>100</v>
      </c>
    </row>
    <row r="26" spans="1:25" ht="15" x14ac:dyDescent="0.25">
      <c r="A26" s="18" t="s">
        <v>46</v>
      </c>
      <c r="B26" s="7">
        <v>0.9</v>
      </c>
      <c r="C26" s="7">
        <v>0.1</v>
      </c>
      <c r="D26" s="7">
        <f t="shared" si="6"/>
        <v>0</v>
      </c>
      <c r="E26" s="17">
        <f t="shared" si="4"/>
        <v>62.1</v>
      </c>
      <c r="F26" s="17">
        <f t="shared" si="4"/>
        <v>1.08</v>
      </c>
      <c r="G26" s="17">
        <f t="shared" si="4"/>
        <v>15.5</v>
      </c>
      <c r="H26" s="17">
        <f t="shared" si="4"/>
        <v>4.5</v>
      </c>
      <c r="I26" s="17">
        <f t="shared" si="4"/>
        <v>2.06</v>
      </c>
      <c r="J26" s="17">
        <f t="shared" si="4"/>
        <v>5.6700000000000008</v>
      </c>
      <c r="K26" s="17">
        <f t="shared" si="4"/>
        <v>2.6300000000000003</v>
      </c>
      <c r="L26" s="17">
        <f t="shared" si="4"/>
        <v>3.57</v>
      </c>
      <c r="M26" s="17">
        <f t="shared" si="4"/>
        <v>0.81</v>
      </c>
      <c r="N26" s="17">
        <f t="shared" si="4"/>
        <v>0.34</v>
      </c>
      <c r="O26" s="17">
        <f t="shared" si="4"/>
        <v>7.6000000000000009E-3</v>
      </c>
      <c r="P26" s="17">
        <f t="shared" si="4"/>
        <v>9.9100000000000008E-2</v>
      </c>
      <c r="Q26" s="17">
        <f t="shared" si="4"/>
        <v>1.0300000000000001E-3</v>
      </c>
      <c r="R26" s="17">
        <f t="shared" si="4"/>
        <v>1.0700000000000001E-2</v>
      </c>
      <c r="S26" s="17">
        <f t="shared" si="4"/>
        <v>9.4000000000000004E-3</v>
      </c>
      <c r="T26" s="17">
        <f t="shared" si="4"/>
        <v>9.6000000000000002E-2</v>
      </c>
      <c r="U26" s="17">
        <f t="shared" si="9"/>
        <v>4.8000000000000001E-2</v>
      </c>
      <c r="V26" s="17">
        <f t="shared" si="9"/>
        <v>0.46</v>
      </c>
      <c r="W26" s="17">
        <f t="shared" si="9"/>
        <v>0.73000000000000009</v>
      </c>
      <c r="X26" s="17">
        <f t="shared" si="9"/>
        <v>0.27817000000000003</v>
      </c>
      <c r="Y26" s="4">
        <f t="shared" si="7"/>
        <v>100.00000000000001</v>
      </c>
    </row>
    <row r="27" spans="1:25" ht="15" x14ac:dyDescent="0.25">
      <c r="A27" s="18" t="s">
        <v>47</v>
      </c>
      <c r="B27" s="7">
        <v>1</v>
      </c>
      <c r="C27" s="7">
        <v>0</v>
      </c>
      <c r="D27" s="7">
        <f t="shared" si="6"/>
        <v>0</v>
      </c>
      <c r="E27" s="17">
        <f t="shared" ref="E27:T39" si="10">$B27*E$4+$C27*E$5+$D27*E$6</f>
        <v>64</v>
      </c>
      <c r="F27" s="17">
        <f t="shared" si="10"/>
        <v>1</v>
      </c>
      <c r="G27" s="17">
        <f t="shared" si="10"/>
        <v>15.7</v>
      </c>
      <c r="H27" s="17">
        <f t="shared" si="10"/>
        <v>3.8</v>
      </c>
      <c r="I27" s="17">
        <f t="shared" si="10"/>
        <v>1</v>
      </c>
      <c r="J27" s="17">
        <f t="shared" si="10"/>
        <v>5.2</v>
      </c>
      <c r="K27" s="17">
        <f t="shared" si="10"/>
        <v>2.7</v>
      </c>
      <c r="L27" s="17">
        <f t="shared" si="10"/>
        <v>3.8</v>
      </c>
      <c r="M27" s="17">
        <f t="shared" si="10"/>
        <v>0.7</v>
      </c>
      <c r="N27" s="17">
        <f t="shared" si="10"/>
        <v>0.3</v>
      </c>
      <c r="O27" s="17">
        <f t="shared" si="10"/>
        <v>8.0000000000000002E-3</v>
      </c>
      <c r="P27" s="17">
        <f t="shared" si="10"/>
        <v>0.11</v>
      </c>
      <c r="Q27" s="17">
        <f t="shared" si="10"/>
        <v>6.9999999999999999E-4</v>
      </c>
      <c r="R27" s="17">
        <f t="shared" si="10"/>
        <v>3.0000000000000001E-3</v>
      </c>
      <c r="S27" s="17">
        <f t="shared" si="10"/>
        <v>0.01</v>
      </c>
      <c r="T27" s="17">
        <f t="shared" si="10"/>
        <v>0.04</v>
      </c>
      <c r="U27" s="17">
        <f t="shared" si="9"/>
        <v>0.02</v>
      </c>
      <c r="V27" s="17">
        <f t="shared" si="9"/>
        <v>0.5</v>
      </c>
      <c r="W27" s="17">
        <f t="shared" si="9"/>
        <v>0.8</v>
      </c>
      <c r="X27" s="17">
        <f t="shared" si="9"/>
        <v>0.30830000000000002</v>
      </c>
      <c r="Y27" s="4">
        <f t="shared" si="7"/>
        <v>100</v>
      </c>
    </row>
    <row r="28" spans="1:25" ht="15" x14ac:dyDescent="0.25">
      <c r="A28" s="18" t="s">
        <v>48</v>
      </c>
      <c r="B28" s="7">
        <v>0</v>
      </c>
      <c r="C28" s="7">
        <v>1</v>
      </c>
      <c r="D28" s="7">
        <f t="shared" si="6"/>
        <v>0</v>
      </c>
      <c r="E28" s="17">
        <f t="shared" si="10"/>
        <v>45</v>
      </c>
      <c r="F28" s="17">
        <f t="shared" si="10"/>
        <v>1.8</v>
      </c>
      <c r="G28" s="17">
        <f t="shared" si="10"/>
        <v>13.7</v>
      </c>
      <c r="H28" s="17">
        <f t="shared" si="10"/>
        <v>10.8</v>
      </c>
      <c r="I28" s="17">
        <f t="shared" si="10"/>
        <v>11.6</v>
      </c>
      <c r="J28" s="17">
        <f t="shared" si="10"/>
        <v>9.9</v>
      </c>
      <c r="K28" s="17">
        <f t="shared" si="10"/>
        <v>2</v>
      </c>
      <c r="L28" s="17">
        <f t="shared" si="10"/>
        <v>1.5</v>
      </c>
      <c r="M28" s="17">
        <f t="shared" si="10"/>
        <v>1.8</v>
      </c>
      <c r="N28" s="17">
        <f t="shared" si="10"/>
        <v>0.7</v>
      </c>
      <c r="O28" s="17">
        <f t="shared" si="10"/>
        <v>4.0000000000000001E-3</v>
      </c>
      <c r="P28" s="17">
        <f t="shared" si="10"/>
        <v>1E-3</v>
      </c>
      <c r="Q28" s="17">
        <f t="shared" si="10"/>
        <v>4.0000000000000001E-3</v>
      </c>
      <c r="R28" s="17">
        <f t="shared" si="10"/>
        <v>0.08</v>
      </c>
      <c r="S28" s="17">
        <f t="shared" si="10"/>
        <v>4.0000000000000001E-3</v>
      </c>
      <c r="T28" s="17">
        <f t="shared" si="10"/>
        <v>0.6</v>
      </c>
      <c r="U28" s="17">
        <f t="shared" si="9"/>
        <v>0.3</v>
      </c>
      <c r="V28" s="17">
        <f t="shared" si="9"/>
        <v>0.1</v>
      </c>
      <c r="W28" s="17">
        <f t="shared" si="9"/>
        <v>0.1</v>
      </c>
      <c r="X28" s="17">
        <f t="shared" si="9"/>
        <v>7.0000000000000001E-3</v>
      </c>
      <c r="Y28" s="4">
        <f t="shared" si="7"/>
        <v>100</v>
      </c>
    </row>
    <row r="29" spans="1:25" ht="15" x14ac:dyDescent="0.25">
      <c r="A29" s="18" t="s">
        <v>49</v>
      </c>
      <c r="B29" s="7">
        <v>0</v>
      </c>
      <c r="C29" s="7">
        <v>0</v>
      </c>
      <c r="D29" s="7">
        <f t="shared" si="6"/>
        <v>1</v>
      </c>
      <c r="E29" s="17">
        <f t="shared" si="10"/>
        <v>56</v>
      </c>
      <c r="F29" s="17">
        <f t="shared" si="10"/>
        <v>0.7</v>
      </c>
      <c r="G29" s="17">
        <f t="shared" si="10"/>
        <v>19</v>
      </c>
      <c r="H29" s="17">
        <f t="shared" si="10"/>
        <v>4</v>
      </c>
      <c r="I29" s="17">
        <f t="shared" si="10"/>
        <v>4.5</v>
      </c>
      <c r="J29" s="17">
        <f t="shared" si="10"/>
        <v>5</v>
      </c>
      <c r="K29" s="17">
        <f t="shared" si="10"/>
        <v>4</v>
      </c>
      <c r="L29" s="17">
        <f t="shared" si="10"/>
        <v>4.5</v>
      </c>
      <c r="M29" s="17">
        <f t="shared" si="10"/>
        <v>0.3</v>
      </c>
      <c r="N29" s="17">
        <f t="shared" si="10"/>
        <v>0.2</v>
      </c>
      <c r="O29" s="17">
        <f t="shared" si="10"/>
        <v>7.0000000000000007E-2</v>
      </c>
      <c r="P29" s="17">
        <f t="shared" si="10"/>
        <v>0.6</v>
      </c>
      <c r="Q29" s="17">
        <f t="shared" si="10"/>
        <v>2E-3</v>
      </c>
      <c r="R29" s="17">
        <f t="shared" si="10"/>
        <v>0.04</v>
      </c>
      <c r="S29" s="17">
        <f t="shared" si="10"/>
        <v>0.06</v>
      </c>
      <c r="T29" s="17">
        <f t="shared" si="10"/>
        <v>8.0000000000000004E-4</v>
      </c>
      <c r="U29" s="17">
        <f t="shared" si="9"/>
        <v>1.72E-2</v>
      </c>
      <c r="V29" s="17">
        <f t="shared" si="9"/>
        <v>0.01</v>
      </c>
      <c r="W29" s="17">
        <f t="shared" si="9"/>
        <v>0.2</v>
      </c>
      <c r="X29" s="17">
        <f t="shared" si="9"/>
        <v>0.8</v>
      </c>
      <c r="Y29" s="4">
        <f t="shared" si="7"/>
        <v>100</v>
      </c>
    </row>
    <row r="30" spans="1:25" ht="15" x14ac:dyDescent="0.25">
      <c r="A30" s="18" t="s">
        <v>51</v>
      </c>
      <c r="B30" s="7">
        <v>0.3</v>
      </c>
      <c r="C30" s="7">
        <v>0.3</v>
      </c>
      <c r="D30" s="7">
        <f t="shared" ref="D30:D39" si="11">1-(B30+C30)</f>
        <v>0.4</v>
      </c>
      <c r="E30" s="17">
        <f t="shared" si="10"/>
        <v>55.100000000000009</v>
      </c>
      <c r="F30" s="17">
        <f t="shared" si="10"/>
        <v>1.1200000000000001</v>
      </c>
      <c r="G30" s="17">
        <f t="shared" si="10"/>
        <v>16.420000000000002</v>
      </c>
      <c r="H30" s="17">
        <f t="shared" si="10"/>
        <v>5.98</v>
      </c>
      <c r="I30" s="17">
        <f t="shared" si="10"/>
        <v>5.58</v>
      </c>
      <c r="J30" s="17">
        <f t="shared" si="10"/>
        <v>6.53</v>
      </c>
      <c r="K30" s="17">
        <f t="shared" si="10"/>
        <v>3.0100000000000002</v>
      </c>
      <c r="L30" s="17">
        <f t="shared" si="10"/>
        <v>3.3899999999999997</v>
      </c>
      <c r="M30" s="17">
        <f t="shared" si="10"/>
        <v>0.87</v>
      </c>
      <c r="N30" s="17">
        <f t="shared" si="10"/>
        <v>0.38</v>
      </c>
      <c r="O30" s="17">
        <f t="shared" si="10"/>
        <v>3.1600000000000003E-2</v>
      </c>
      <c r="P30" s="17">
        <f t="shared" si="10"/>
        <v>0.27329999999999999</v>
      </c>
      <c r="Q30" s="17">
        <f t="shared" si="10"/>
        <v>2.2099999999999997E-3</v>
      </c>
      <c r="R30" s="17">
        <f t="shared" si="10"/>
        <v>4.0900000000000006E-2</v>
      </c>
      <c r="S30" s="17">
        <f t="shared" si="10"/>
        <v>2.8199999999999999E-2</v>
      </c>
      <c r="T30" s="17">
        <f t="shared" si="10"/>
        <v>0.19231999999999999</v>
      </c>
      <c r="U30" s="17">
        <f t="shared" si="9"/>
        <v>0.10288</v>
      </c>
      <c r="V30" s="17">
        <f t="shared" si="9"/>
        <v>0.184</v>
      </c>
      <c r="W30" s="17">
        <f t="shared" si="9"/>
        <v>0.35000000000000003</v>
      </c>
      <c r="X30" s="17">
        <f t="shared" si="9"/>
        <v>0.41459000000000007</v>
      </c>
    </row>
    <row r="31" spans="1:25" ht="15" x14ac:dyDescent="0.25">
      <c r="A31" s="18" t="s">
        <v>52</v>
      </c>
      <c r="B31" s="7">
        <v>0.1</v>
      </c>
      <c r="C31" s="7">
        <v>0.8</v>
      </c>
      <c r="D31" s="7">
        <f t="shared" si="11"/>
        <v>9.9999999999999978E-2</v>
      </c>
      <c r="E31" s="17">
        <f t="shared" si="10"/>
        <v>48</v>
      </c>
      <c r="F31" s="17">
        <f t="shared" si="10"/>
        <v>1.6100000000000003</v>
      </c>
      <c r="G31" s="17">
        <f t="shared" si="10"/>
        <v>14.43</v>
      </c>
      <c r="H31" s="17">
        <f t="shared" si="10"/>
        <v>9.4200000000000017</v>
      </c>
      <c r="I31" s="17">
        <f t="shared" si="10"/>
        <v>9.8299999999999983</v>
      </c>
      <c r="J31" s="17">
        <f t="shared" si="10"/>
        <v>8.9400000000000013</v>
      </c>
      <c r="K31" s="17">
        <f t="shared" si="10"/>
        <v>2.27</v>
      </c>
      <c r="L31" s="17">
        <f t="shared" si="10"/>
        <v>2.0299999999999998</v>
      </c>
      <c r="M31" s="17">
        <f t="shared" si="10"/>
        <v>1.5400000000000003</v>
      </c>
      <c r="N31" s="17">
        <f t="shared" si="10"/>
        <v>0.61</v>
      </c>
      <c r="O31" s="17">
        <f t="shared" si="10"/>
        <v>1.0999999999999999E-2</v>
      </c>
      <c r="P31" s="17">
        <f t="shared" si="10"/>
        <v>7.1799999999999989E-2</v>
      </c>
      <c r="Q31" s="17">
        <f t="shared" si="10"/>
        <v>3.4700000000000004E-3</v>
      </c>
      <c r="R31" s="17">
        <f t="shared" si="10"/>
        <v>6.83E-2</v>
      </c>
      <c r="S31" s="17">
        <f t="shared" si="10"/>
        <v>1.0199999999999999E-2</v>
      </c>
      <c r="T31" s="17">
        <f t="shared" si="10"/>
        <v>0.48408000000000001</v>
      </c>
      <c r="U31" s="17">
        <f t="shared" si="9"/>
        <v>0.24371999999999999</v>
      </c>
      <c r="V31" s="17">
        <f t="shared" si="9"/>
        <v>0.13100000000000001</v>
      </c>
      <c r="W31" s="17">
        <f t="shared" si="9"/>
        <v>0.18000000000000002</v>
      </c>
      <c r="X31" s="17">
        <f t="shared" si="9"/>
        <v>0.11642999999999999</v>
      </c>
    </row>
    <row r="32" spans="1:25" ht="15" x14ac:dyDescent="0.25">
      <c r="A32" s="18" t="s">
        <v>53</v>
      </c>
      <c r="B32" s="7">
        <v>0.8</v>
      </c>
      <c r="C32" s="7">
        <v>0.05</v>
      </c>
      <c r="D32" s="7">
        <f t="shared" si="11"/>
        <v>0.14999999999999991</v>
      </c>
      <c r="E32" s="17">
        <f t="shared" si="10"/>
        <v>61.849999999999994</v>
      </c>
      <c r="F32" s="17">
        <f t="shared" si="10"/>
        <v>0.99499999999999988</v>
      </c>
      <c r="G32" s="17">
        <f t="shared" si="10"/>
        <v>16.094999999999999</v>
      </c>
      <c r="H32" s="17">
        <f t="shared" si="10"/>
        <v>4.18</v>
      </c>
      <c r="I32" s="17">
        <f t="shared" si="10"/>
        <v>2.0549999999999997</v>
      </c>
      <c r="J32" s="17">
        <f t="shared" si="10"/>
        <v>5.4049999999999994</v>
      </c>
      <c r="K32" s="17">
        <f t="shared" si="10"/>
        <v>2.86</v>
      </c>
      <c r="L32" s="17">
        <f t="shared" si="10"/>
        <v>3.79</v>
      </c>
      <c r="M32" s="17">
        <f t="shared" si="10"/>
        <v>0.69499999999999984</v>
      </c>
      <c r="N32" s="17">
        <f t="shared" si="10"/>
        <v>0.30499999999999994</v>
      </c>
      <c r="O32" s="17">
        <f t="shared" si="10"/>
        <v>1.7099999999999997E-2</v>
      </c>
      <c r="P32" s="17">
        <f t="shared" si="10"/>
        <v>0.17804999999999993</v>
      </c>
      <c r="Q32" s="17">
        <f t="shared" si="10"/>
        <v>1.0599999999999997E-3</v>
      </c>
      <c r="R32" s="17">
        <f t="shared" si="10"/>
        <v>1.2399999999999998E-2</v>
      </c>
      <c r="S32" s="17">
        <f t="shared" si="10"/>
        <v>1.7199999999999993E-2</v>
      </c>
      <c r="T32" s="17">
        <f t="shared" si="10"/>
        <v>6.2120000000000002E-2</v>
      </c>
      <c r="U32" s="17">
        <f t="shared" si="9"/>
        <v>3.3579999999999999E-2</v>
      </c>
      <c r="V32" s="17">
        <f t="shared" si="9"/>
        <v>0.40650000000000003</v>
      </c>
      <c r="W32" s="17">
        <f t="shared" si="9"/>
        <v>0.67500000000000016</v>
      </c>
      <c r="X32" s="17">
        <f t="shared" si="9"/>
        <v>0.36698999999999993</v>
      </c>
    </row>
    <row r="33" spans="1:24" ht="15" x14ac:dyDescent="0.25">
      <c r="A33" s="18" t="s">
        <v>54</v>
      </c>
      <c r="B33" s="7">
        <v>0.6</v>
      </c>
      <c r="C33" s="7">
        <v>0.1</v>
      </c>
      <c r="D33" s="7">
        <f t="shared" si="11"/>
        <v>0.30000000000000004</v>
      </c>
      <c r="E33" s="17">
        <f t="shared" si="10"/>
        <v>59.7</v>
      </c>
      <c r="F33" s="17">
        <f t="shared" si="10"/>
        <v>0.99</v>
      </c>
      <c r="G33" s="17">
        <f t="shared" si="10"/>
        <v>16.490000000000002</v>
      </c>
      <c r="H33" s="17">
        <f t="shared" si="10"/>
        <v>4.5600000000000005</v>
      </c>
      <c r="I33" s="17">
        <f t="shared" si="10"/>
        <v>3.11</v>
      </c>
      <c r="J33" s="17">
        <f t="shared" si="10"/>
        <v>5.61</v>
      </c>
      <c r="K33" s="17">
        <f t="shared" si="10"/>
        <v>3.0200000000000005</v>
      </c>
      <c r="L33" s="17">
        <f t="shared" si="10"/>
        <v>3.78</v>
      </c>
      <c r="M33" s="17">
        <f t="shared" si="10"/>
        <v>0.69</v>
      </c>
      <c r="N33" s="17">
        <f t="shared" si="10"/>
        <v>0.31</v>
      </c>
      <c r="O33" s="17">
        <f t="shared" si="10"/>
        <v>2.6200000000000005E-2</v>
      </c>
      <c r="P33" s="17">
        <f t="shared" si="10"/>
        <v>0.24610000000000004</v>
      </c>
      <c r="Q33" s="17">
        <f t="shared" si="10"/>
        <v>1.42E-3</v>
      </c>
      <c r="R33" s="17">
        <f t="shared" si="10"/>
        <v>2.18E-2</v>
      </c>
      <c r="S33" s="17">
        <f t="shared" si="10"/>
        <v>2.4400000000000002E-2</v>
      </c>
      <c r="T33" s="17">
        <f t="shared" si="10"/>
        <v>8.4239999999999995E-2</v>
      </c>
      <c r="U33" s="17">
        <f t="shared" si="9"/>
        <v>4.7159999999999994E-2</v>
      </c>
      <c r="V33" s="17">
        <f t="shared" si="9"/>
        <v>0.313</v>
      </c>
      <c r="W33" s="17">
        <f t="shared" si="9"/>
        <v>0.55000000000000004</v>
      </c>
      <c r="X33" s="17">
        <f t="shared" si="9"/>
        <v>0.42568000000000006</v>
      </c>
    </row>
    <row r="34" spans="1:24" ht="15" x14ac:dyDescent="0.25">
      <c r="A34" s="18" t="s">
        <v>55</v>
      </c>
      <c r="B34" s="7">
        <v>0.5</v>
      </c>
      <c r="C34" s="7">
        <v>0.5</v>
      </c>
      <c r="D34" s="7">
        <f t="shared" si="11"/>
        <v>0</v>
      </c>
      <c r="E34" s="17">
        <f t="shared" si="10"/>
        <v>54.5</v>
      </c>
      <c r="F34" s="17">
        <f t="shared" si="10"/>
        <v>1.4</v>
      </c>
      <c r="G34" s="17">
        <f t="shared" si="10"/>
        <v>14.7</v>
      </c>
      <c r="H34" s="17">
        <f t="shared" si="10"/>
        <v>7.3000000000000007</v>
      </c>
      <c r="I34" s="17">
        <f t="shared" si="10"/>
        <v>6.3</v>
      </c>
      <c r="J34" s="17">
        <f t="shared" si="10"/>
        <v>7.5500000000000007</v>
      </c>
      <c r="K34" s="17">
        <f t="shared" si="10"/>
        <v>2.35</v>
      </c>
      <c r="L34" s="17">
        <f t="shared" si="10"/>
        <v>2.65</v>
      </c>
      <c r="M34" s="17">
        <f t="shared" si="10"/>
        <v>1.25</v>
      </c>
      <c r="N34" s="17">
        <f t="shared" si="10"/>
        <v>0.5</v>
      </c>
      <c r="O34" s="17">
        <f t="shared" si="10"/>
        <v>6.0000000000000001E-3</v>
      </c>
      <c r="P34" s="17">
        <f t="shared" si="10"/>
        <v>5.5500000000000001E-2</v>
      </c>
      <c r="Q34" s="17">
        <f t="shared" si="10"/>
        <v>2.3500000000000001E-3</v>
      </c>
      <c r="R34" s="17">
        <f t="shared" si="10"/>
        <v>4.1500000000000002E-2</v>
      </c>
      <c r="S34" s="17">
        <f t="shared" si="10"/>
        <v>7.0000000000000001E-3</v>
      </c>
      <c r="T34" s="17">
        <f t="shared" si="10"/>
        <v>0.32</v>
      </c>
      <c r="U34" s="17">
        <f t="shared" si="9"/>
        <v>0.16</v>
      </c>
      <c r="V34" s="17">
        <f t="shared" si="9"/>
        <v>0.3</v>
      </c>
      <c r="W34" s="17">
        <f t="shared" si="9"/>
        <v>0.45</v>
      </c>
      <c r="X34" s="17">
        <f t="shared" si="9"/>
        <v>0.15765000000000001</v>
      </c>
    </row>
    <row r="35" spans="1:24" ht="15" x14ac:dyDescent="0.25">
      <c r="A35" s="18" t="s">
        <v>56</v>
      </c>
      <c r="B35" s="7">
        <v>0.05</v>
      </c>
      <c r="C35" s="7">
        <v>0.1</v>
      </c>
      <c r="D35" s="7">
        <f t="shared" si="11"/>
        <v>0.85</v>
      </c>
      <c r="E35" s="17">
        <f t="shared" si="10"/>
        <v>55.300000000000004</v>
      </c>
      <c r="F35" s="17">
        <f t="shared" si="10"/>
        <v>0.82499999999999996</v>
      </c>
      <c r="G35" s="17">
        <f t="shared" si="10"/>
        <v>18.305</v>
      </c>
      <c r="H35" s="17">
        <f t="shared" si="10"/>
        <v>4.67</v>
      </c>
      <c r="I35" s="17">
        <f t="shared" si="10"/>
        <v>5.0350000000000001</v>
      </c>
      <c r="J35" s="17">
        <f t="shared" si="10"/>
        <v>5.5</v>
      </c>
      <c r="K35" s="17">
        <f t="shared" si="10"/>
        <v>3.7349999999999999</v>
      </c>
      <c r="L35" s="17">
        <f t="shared" si="10"/>
        <v>4.165</v>
      </c>
      <c r="M35" s="17">
        <f t="shared" si="10"/>
        <v>0.47000000000000003</v>
      </c>
      <c r="N35" s="17">
        <f t="shared" si="10"/>
        <v>0.255</v>
      </c>
      <c r="O35" s="17">
        <f t="shared" si="10"/>
        <v>6.0300000000000006E-2</v>
      </c>
      <c r="P35" s="17">
        <f t="shared" si="10"/>
        <v>0.51560000000000006</v>
      </c>
      <c r="Q35" s="17">
        <f t="shared" si="10"/>
        <v>2.1349999999999997E-3</v>
      </c>
      <c r="R35" s="17">
        <f t="shared" si="10"/>
        <v>4.2150000000000007E-2</v>
      </c>
      <c r="S35" s="17">
        <f t="shared" si="10"/>
        <v>5.1899999999999995E-2</v>
      </c>
      <c r="T35" s="17">
        <f t="shared" si="10"/>
        <v>6.268E-2</v>
      </c>
      <c r="U35" s="17">
        <f t="shared" si="9"/>
        <v>4.5620000000000001E-2</v>
      </c>
      <c r="V35" s="17">
        <f t="shared" si="9"/>
        <v>4.3500000000000004E-2</v>
      </c>
      <c r="W35" s="17">
        <f t="shared" si="9"/>
        <v>0.22000000000000003</v>
      </c>
      <c r="X35" s="17">
        <f t="shared" si="9"/>
        <v>0.69611500000000004</v>
      </c>
    </row>
    <row r="36" spans="1:24" ht="15" x14ac:dyDescent="0.25">
      <c r="A36" s="18" t="s">
        <v>57</v>
      </c>
      <c r="B36" s="7">
        <v>0.4</v>
      </c>
      <c r="C36" s="7">
        <v>0.2</v>
      </c>
      <c r="D36" s="7">
        <f t="shared" si="11"/>
        <v>0.39999999999999991</v>
      </c>
      <c r="E36" s="17">
        <f t="shared" si="10"/>
        <v>57</v>
      </c>
      <c r="F36" s="17">
        <f t="shared" si="10"/>
        <v>1.04</v>
      </c>
      <c r="G36" s="17">
        <f t="shared" si="10"/>
        <v>16.619999999999997</v>
      </c>
      <c r="H36" s="17">
        <f t="shared" si="10"/>
        <v>5.2799999999999994</v>
      </c>
      <c r="I36" s="17">
        <f t="shared" si="10"/>
        <v>4.5199999999999996</v>
      </c>
      <c r="J36" s="17">
        <f t="shared" si="10"/>
        <v>6.0600000000000005</v>
      </c>
      <c r="K36" s="17">
        <f t="shared" si="10"/>
        <v>3.0799999999999996</v>
      </c>
      <c r="L36" s="17">
        <f t="shared" si="10"/>
        <v>3.6199999999999997</v>
      </c>
      <c r="M36" s="17">
        <f t="shared" si="10"/>
        <v>0.76</v>
      </c>
      <c r="N36" s="17">
        <f t="shared" si="10"/>
        <v>0.33999999999999997</v>
      </c>
      <c r="O36" s="17">
        <f t="shared" si="10"/>
        <v>3.2000000000000001E-2</v>
      </c>
      <c r="P36" s="17">
        <f t="shared" si="10"/>
        <v>0.28419999999999995</v>
      </c>
      <c r="Q36" s="17">
        <f t="shared" si="10"/>
        <v>1.8799999999999997E-3</v>
      </c>
      <c r="R36" s="17">
        <f t="shared" si="10"/>
        <v>3.3199999999999993E-2</v>
      </c>
      <c r="S36" s="17">
        <f t="shared" si="10"/>
        <v>2.8799999999999992E-2</v>
      </c>
      <c r="T36" s="17">
        <f t="shared" si="10"/>
        <v>0.13632</v>
      </c>
      <c r="U36" s="17">
        <f t="shared" si="9"/>
        <v>7.4880000000000002E-2</v>
      </c>
      <c r="V36" s="17">
        <f t="shared" si="9"/>
        <v>0.22400000000000003</v>
      </c>
      <c r="W36" s="17">
        <f t="shared" si="9"/>
        <v>0.42000000000000004</v>
      </c>
      <c r="X36" s="17">
        <f t="shared" si="9"/>
        <v>0.44471999999999995</v>
      </c>
    </row>
    <row r="37" spans="1:24" ht="15" x14ac:dyDescent="0.25">
      <c r="A37" s="18" t="s">
        <v>58</v>
      </c>
      <c r="B37" s="7">
        <v>0.2</v>
      </c>
      <c r="C37" s="7">
        <v>0.25</v>
      </c>
      <c r="D37" s="7">
        <f t="shared" si="11"/>
        <v>0.55000000000000004</v>
      </c>
      <c r="E37" s="17">
        <f t="shared" si="10"/>
        <v>54.850000000000009</v>
      </c>
      <c r="F37" s="17">
        <f t="shared" si="10"/>
        <v>1.0350000000000001</v>
      </c>
      <c r="G37" s="17">
        <f t="shared" si="10"/>
        <v>17.015000000000001</v>
      </c>
      <c r="H37" s="17">
        <f t="shared" si="10"/>
        <v>5.66</v>
      </c>
      <c r="I37" s="17">
        <f t="shared" si="10"/>
        <v>5.5750000000000002</v>
      </c>
      <c r="J37" s="17">
        <f t="shared" si="10"/>
        <v>6.2650000000000006</v>
      </c>
      <c r="K37" s="17">
        <f t="shared" si="10"/>
        <v>3.24</v>
      </c>
      <c r="L37" s="17">
        <f t="shared" si="10"/>
        <v>3.6100000000000003</v>
      </c>
      <c r="M37" s="17">
        <f t="shared" si="10"/>
        <v>0.755</v>
      </c>
      <c r="N37" s="17">
        <f t="shared" si="10"/>
        <v>0.34499999999999997</v>
      </c>
      <c r="O37" s="17">
        <f t="shared" si="10"/>
        <v>4.1100000000000005E-2</v>
      </c>
      <c r="P37" s="17">
        <f t="shared" si="10"/>
        <v>0.35225000000000001</v>
      </c>
      <c r="Q37" s="17">
        <f t="shared" si="10"/>
        <v>2.2399999999999998E-3</v>
      </c>
      <c r="R37" s="17">
        <f t="shared" si="10"/>
        <v>4.2599999999999999E-2</v>
      </c>
      <c r="S37" s="17">
        <f t="shared" si="10"/>
        <v>3.6000000000000004E-2</v>
      </c>
      <c r="T37" s="17">
        <f t="shared" si="10"/>
        <v>0.15844</v>
      </c>
      <c r="U37" s="17">
        <f t="shared" si="9"/>
        <v>8.8459999999999997E-2</v>
      </c>
      <c r="V37" s="17">
        <f t="shared" si="9"/>
        <v>0.1305</v>
      </c>
      <c r="W37" s="17">
        <f t="shared" si="9"/>
        <v>0.29500000000000004</v>
      </c>
      <c r="X37" s="17">
        <f t="shared" si="9"/>
        <v>0.50341000000000002</v>
      </c>
    </row>
    <row r="38" spans="1:24" ht="15" x14ac:dyDescent="0.25">
      <c r="A38" s="18" t="s">
        <v>59</v>
      </c>
      <c r="B38" s="7">
        <v>0.7</v>
      </c>
      <c r="C38" s="7">
        <v>0.25</v>
      </c>
      <c r="D38" s="7">
        <f t="shared" si="11"/>
        <v>5.0000000000000044E-2</v>
      </c>
      <c r="E38" s="17">
        <f t="shared" si="10"/>
        <v>58.85</v>
      </c>
      <c r="F38" s="17">
        <f t="shared" si="10"/>
        <v>1.1850000000000001</v>
      </c>
      <c r="G38" s="17">
        <f t="shared" si="10"/>
        <v>15.365</v>
      </c>
      <c r="H38" s="17">
        <f t="shared" si="10"/>
        <v>5.56</v>
      </c>
      <c r="I38" s="17">
        <f t="shared" si="10"/>
        <v>3.8249999999999997</v>
      </c>
      <c r="J38" s="17">
        <f t="shared" si="10"/>
        <v>6.3650000000000002</v>
      </c>
      <c r="K38" s="17">
        <f t="shared" si="10"/>
        <v>2.59</v>
      </c>
      <c r="L38" s="17">
        <f t="shared" si="10"/>
        <v>3.26</v>
      </c>
      <c r="M38" s="17">
        <f t="shared" si="10"/>
        <v>0.95499999999999996</v>
      </c>
      <c r="N38" s="17">
        <f t="shared" si="10"/>
        <v>0.39500000000000002</v>
      </c>
      <c r="O38" s="17">
        <f t="shared" si="10"/>
        <v>1.0100000000000003E-2</v>
      </c>
      <c r="P38" s="17">
        <f t="shared" si="10"/>
        <v>0.10725000000000003</v>
      </c>
      <c r="Q38" s="17">
        <f t="shared" si="10"/>
        <v>1.5900000000000001E-3</v>
      </c>
      <c r="R38" s="17">
        <f t="shared" si="10"/>
        <v>2.4100000000000003E-2</v>
      </c>
      <c r="S38" s="17">
        <f t="shared" si="10"/>
        <v>1.1000000000000003E-2</v>
      </c>
      <c r="T38" s="17">
        <f t="shared" si="10"/>
        <v>0.17804</v>
      </c>
      <c r="U38" s="17">
        <f t="shared" si="9"/>
        <v>8.9859999999999995E-2</v>
      </c>
      <c r="V38" s="17">
        <f t="shared" si="9"/>
        <v>0.3755</v>
      </c>
      <c r="W38" s="17">
        <f t="shared" si="9"/>
        <v>0.59499999999999997</v>
      </c>
      <c r="X38" s="17">
        <f t="shared" si="9"/>
        <v>0.25756000000000001</v>
      </c>
    </row>
    <row r="39" spans="1:24" ht="15" x14ac:dyDescent="0.25">
      <c r="A39" s="18" t="s">
        <v>60</v>
      </c>
      <c r="B39" s="7">
        <v>0.03</v>
      </c>
      <c r="C39" s="7">
        <v>0.7</v>
      </c>
      <c r="D39" s="7">
        <f t="shared" si="11"/>
        <v>0.27</v>
      </c>
      <c r="E39" s="17">
        <f t="shared" si="10"/>
        <v>48.539999999999992</v>
      </c>
      <c r="F39" s="17">
        <f t="shared" si="10"/>
        <v>1.4790000000000001</v>
      </c>
      <c r="G39" s="17">
        <f t="shared" si="10"/>
        <v>15.190999999999999</v>
      </c>
      <c r="H39" s="17">
        <f t="shared" si="10"/>
        <v>8.7539999999999996</v>
      </c>
      <c r="I39" s="17">
        <f t="shared" si="10"/>
        <v>9.3649999999999984</v>
      </c>
      <c r="J39" s="17">
        <f t="shared" si="10"/>
        <v>8.4359999999999999</v>
      </c>
      <c r="K39" s="17">
        <f t="shared" si="10"/>
        <v>2.5609999999999999</v>
      </c>
      <c r="L39" s="17">
        <f t="shared" si="10"/>
        <v>2.3789999999999996</v>
      </c>
      <c r="M39" s="17">
        <f t="shared" si="10"/>
        <v>1.3619999999999999</v>
      </c>
      <c r="N39" s="17">
        <f t="shared" si="10"/>
        <v>0.55299999999999994</v>
      </c>
      <c r="O39" s="17">
        <f t="shared" si="10"/>
        <v>2.1940000000000005E-2</v>
      </c>
      <c r="P39" s="17">
        <f t="shared" si="10"/>
        <v>0.16600000000000001</v>
      </c>
      <c r="Q39" s="17">
        <f t="shared" si="10"/>
        <v>3.3610000000000003E-3</v>
      </c>
      <c r="R39" s="17">
        <f t="shared" si="10"/>
        <v>6.6889999999999991E-2</v>
      </c>
      <c r="S39" s="17">
        <f t="shared" si="10"/>
        <v>1.9299999999999998E-2</v>
      </c>
      <c r="T39" s="17">
        <f t="shared" si="10"/>
        <v>0.42141599999999996</v>
      </c>
      <c r="U39" s="17">
        <f t="shared" si="9"/>
        <v>0.21524399999999999</v>
      </c>
      <c r="V39" s="17">
        <f t="shared" si="9"/>
        <v>8.7699999999999986E-2</v>
      </c>
      <c r="W39" s="17">
        <f t="shared" si="9"/>
        <v>0.14800000000000002</v>
      </c>
      <c r="X39" s="17">
        <f t="shared" si="9"/>
        <v>0.23014900000000002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1"/>
  <sheetViews>
    <sheetView zoomScale="80" zoomScaleNormal="80" workbookViewId="0">
      <selection activeCell="I30" sqref="I30"/>
    </sheetView>
  </sheetViews>
  <sheetFormatPr baseColWidth="10" defaultRowHeight="14.25" x14ac:dyDescent="0.2"/>
  <cols>
    <col min="1" max="1" width="11.85546875" style="19" customWidth="1"/>
    <col min="2" max="16384" width="11.42578125" style="19"/>
  </cols>
  <sheetData>
    <row r="1" spans="1:21" x14ac:dyDescent="0.2">
      <c r="B1" s="20" t="s">
        <v>11</v>
      </c>
      <c r="C1" s="20" t="s">
        <v>12</v>
      </c>
      <c r="D1" s="20" t="s">
        <v>13</v>
      </c>
      <c r="E1" s="20" t="s">
        <v>14</v>
      </c>
      <c r="F1" s="20" t="s">
        <v>15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0" t="s">
        <v>30</v>
      </c>
      <c r="M1" s="20" t="s">
        <v>31</v>
      </c>
      <c r="N1" s="20" t="s">
        <v>32</v>
      </c>
      <c r="O1" s="20" t="s">
        <v>33</v>
      </c>
      <c r="P1" s="20" t="s">
        <v>34</v>
      </c>
      <c r="Q1" s="20" t="s">
        <v>35</v>
      </c>
      <c r="R1" s="20" t="s">
        <v>36</v>
      </c>
      <c r="S1" s="20" t="s">
        <v>37</v>
      </c>
      <c r="T1" s="20" t="s">
        <v>38</v>
      </c>
      <c r="U1" s="20" t="s">
        <v>39</v>
      </c>
    </row>
    <row r="2" spans="1:21" x14ac:dyDescent="0.2">
      <c r="A2" s="20" t="s">
        <v>1</v>
      </c>
      <c r="B2" s="20">
        <v>51.3</v>
      </c>
      <c r="C2" s="20">
        <v>1.28</v>
      </c>
      <c r="D2" s="20">
        <v>16.02</v>
      </c>
      <c r="E2" s="20">
        <v>7.3800000000000008</v>
      </c>
      <c r="F2" s="20">
        <v>7.6999999999999993</v>
      </c>
      <c r="G2" s="20">
        <v>7.4700000000000006</v>
      </c>
      <c r="H2" s="20">
        <v>2.87</v>
      </c>
      <c r="I2" s="20">
        <v>2.9299999999999997</v>
      </c>
      <c r="J2" s="20">
        <v>1.0899999999999999</v>
      </c>
      <c r="K2" s="20">
        <v>0.46</v>
      </c>
      <c r="L2" s="20">
        <v>3.0800000000000004E-2</v>
      </c>
      <c r="M2" s="20">
        <v>0.2515</v>
      </c>
      <c r="N2" s="20">
        <v>2.8700000000000002E-3</v>
      </c>
      <c r="O2" s="20">
        <v>5.6300000000000003E-2</v>
      </c>
      <c r="P2" s="20">
        <v>2.7E-2</v>
      </c>
      <c r="Q2" s="20">
        <v>0.30431999999999998</v>
      </c>
      <c r="R2" s="20">
        <v>0.15887999999999999</v>
      </c>
      <c r="S2" s="20">
        <v>0.10400000000000001</v>
      </c>
      <c r="T2" s="20">
        <v>0.21000000000000002</v>
      </c>
      <c r="U2" s="20">
        <v>0.35433000000000009</v>
      </c>
    </row>
    <row r="3" spans="1:21" x14ac:dyDescent="0.2">
      <c r="A3" s="20" t="s">
        <v>2</v>
      </c>
      <c r="B3" s="20">
        <v>57.3</v>
      </c>
      <c r="C3" s="20">
        <v>0.89999999999999991</v>
      </c>
      <c r="D3" s="20">
        <v>17.48</v>
      </c>
      <c r="E3" s="20">
        <v>4.6199999999999992</v>
      </c>
      <c r="F3" s="20">
        <v>4.16</v>
      </c>
      <c r="G3" s="20">
        <v>5.5500000000000007</v>
      </c>
      <c r="H3" s="20">
        <v>3.41</v>
      </c>
      <c r="I3" s="20">
        <v>3.9899999999999998</v>
      </c>
      <c r="J3" s="20">
        <v>0.57000000000000006</v>
      </c>
      <c r="K3" s="20">
        <v>0.27999999999999997</v>
      </c>
      <c r="L3" s="20">
        <v>4.48E-2</v>
      </c>
      <c r="M3" s="20">
        <v>0.3931</v>
      </c>
      <c r="N3" s="20">
        <v>1.81E-3</v>
      </c>
      <c r="O3" s="20">
        <v>3.2899999999999999E-2</v>
      </c>
      <c r="P3" s="20">
        <v>3.9399999999999998E-2</v>
      </c>
      <c r="Q3" s="20">
        <v>7.2479999999999989E-2</v>
      </c>
      <c r="R3" s="20">
        <v>4.632E-2</v>
      </c>
      <c r="S3" s="20">
        <v>0.16600000000000001</v>
      </c>
      <c r="T3" s="20">
        <v>0.37</v>
      </c>
      <c r="U3" s="20">
        <v>0.57318999999999998</v>
      </c>
    </row>
    <row r="4" spans="1:21" x14ac:dyDescent="0.2">
      <c r="A4" s="20" t="s">
        <v>3</v>
      </c>
      <c r="B4" s="20">
        <v>57.5</v>
      </c>
      <c r="C4" s="20">
        <v>1.2100000000000002</v>
      </c>
      <c r="D4" s="20">
        <v>15.430000000000001</v>
      </c>
      <c r="E4" s="20">
        <v>5.92</v>
      </c>
      <c r="F4" s="20">
        <v>4.53</v>
      </c>
      <c r="G4" s="20">
        <v>6.59</v>
      </c>
      <c r="H4" s="20">
        <v>2.6200000000000006</v>
      </c>
      <c r="I4" s="20">
        <v>3.1799999999999997</v>
      </c>
      <c r="J4" s="20">
        <v>0.99</v>
      </c>
      <c r="K4" s="20">
        <v>0.41000000000000003</v>
      </c>
      <c r="L4" s="20">
        <v>1.3000000000000006E-2</v>
      </c>
      <c r="M4" s="20">
        <v>0.12630000000000005</v>
      </c>
      <c r="N4" s="20">
        <v>1.82E-3</v>
      </c>
      <c r="O4" s="20">
        <v>2.9800000000000004E-2</v>
      </c>
      <c r="P4" s="20">
        <v>1.3200000000000005E-2</v>
      </c>
      <c r="Q4" s="20">
        <v>0.20407999999999998</v>
      </c>
      <c r="R4" s="20">
        <v>0.10371999999999999</v>
      </c>
      <c r="S4" s="20">
        <v>0.33099999999999996</v>
      </c>
      <c r="T4" s="20">
        <v>0.53</v>
      </c>
      <c r="U4" s="20">
        <v>0.2670800000000001</v>
      </c>
    </row>
    <row r="5" spans="1:21" x14ac:dyDescent="0.2">
      <c r="A5" s="20" t="s">
        <v>4</v>
      </c>
      <c r="B5" s="20">
        <v>58.900000000000006</v>
      </c>
      <c r="C5" s="20">
        <v>0.96</v>
      </c>
      <c r="D5" s="20">
        <v>16.82</v>
      </c>
      <c r="E5" s="20">
        <v>4.58</v>
      </c>
      <c r="F5" s="20">
        <v>3.46</v>
      </c>
      <c r="G5" s="20">
        <v>5.59</v>
      </c>
      <c r="H5" s="20">
        <v>3.1500000000000004</v>
      </c>
      <c r="I5" s="20">
        <v>3.8499999999999996</v>
      </c>
      <c r="J5" s="20">
        <v>0.65</v>
      </c>
      <c r="K5" s="20">
        <v>0.3</v>
      </c>
      <c r="L5" s="20">
        <v>3.2400000000000005E-2</v>
      </c>
      <c r="M5" s="20">
        <v>0.29509999999999997</v>
      </c>
      <c r="N5" s="20">
        <v>1.5500000000000002E-3</v>
      </c>
      <c r="O5" s="20">
        <v>2.5500000000000002E-2</v>
      </c>
      <c r="P5" s="20">
        <v>2.9400000000000003E-2</v>
      </c>
      <c r="Q5" s="20">
        <v>8.0320000000000003E-2</v>
      </c>
      <c r="R5" s="20">
        <v>4.6880000000000005E-2</v>
      </c>
      <c r="S5" s="20">
        <v>0.26400000000000001</v>
      </c>
      <c r="T5" s="20">
        <v>0.49000000000000005</v>
      </c>
      <c r="U5" s="20">
        <v>0.47485000000000011</v>
      </c>
    </row>
    <row r="6" spans="1:21" x14ac:dyDescent="0.2">
      <c r="A6" s="20" t="s">
        <v>5</v>
      </c>
      <c r="B6" s="20">
        <v>55.400000000000006</v>
      </c>
      <c r="C6" s="20">
        <v>0.98</v>
      </c>
      <c r="D6" s="20">
        <v>17.28</v>
      </c>
      <c r="E6" s="20">
        <v>5.32</v>
      </c>
      <c r="F6" s="20">
        <v>5.22</v>
      </c>
      <c r="G6" s="20">
        <v>6.0200000000000005</v>
      </c>
      <c r="H6" s="20">
        <v>3.34</v>
      </c>
      <c r="I6" s="20">
        <v>3.76</v>
      </c>
      <c r="J6" s="20">
        <v>0.67999999999999994</v>
      </c>
      <c r="K6" s="20">
        <v>0.31999999999999995</v>
      </c>
      <c r="L6" s="20">
        <v>4.4400000000000002E-2</v>
      </c>
      <c r="M6" s="20">
        <v>0.38219999999999998</v>
      </c>
      <c r="N6" s="20">
        <v>2.14E-3</v>
      </c>
      <c r="O6" s="20">
        <v>4.0599999999999997E-2</v>
      </c>
      <c r="P6" s="20">
        <v>3.8799999999999994E-2</v>
      </c>
      <c r="Q6" s="20">
        <v>0.12848000000000001</v>
      </c>
      <c r="R6" s="20">
        <v>7.4319999999999997E-2</v>
      </c>
      <c r="S6" s="20">
        <v>0.126</v>
      </c>
      <c r="T6" s="20">
        <v>0.30000000000000004</v>
      </c>
      <c r="U6" s="20">
        <v>0.54305999999999999</v>
      </c>
    </row>
    <row r="7" spans="1:21" x14ac:dyDescent="0.2">
      <c r="A7" s="20" t="s">
        <v>6</v>
      </c>
      <c r="B7" s="20">
        <v>52.1</v>
      </c>
      <c r="C7" s="20">
        <v>1.31</v>
      </c>
      <c r="D7" s="20">
        <v>15.690000000000001</v>
      </c>
      <c r="E7" s="20">
        <v>7.36</v>
      </c>
      <c r="F7" s="20">
        <v>7.35</v>
      </c>
      <c r="G7" s="20">
        <v>7.49</v>
      </c>
      <c r="H7" s="20">
        <v>2.74</v>
      </c>
      <c r="I7" s="20">
        <v>2.8600000000000003</v>
      </c>
      <c r="J7" s="20">
        <v>1.1300000000000001</v>
      </c>
      <c r="K7" s="20">
        <v>0.47</v>
      </c>
      <c r="L7" s="20">
        <v>2.4600000000000004E-2</v>
      </c>
      <c r="M7" s="20">
        <v>0.20250000000000001</v>
      </c>
      <c r="N7" s="20">
        <v>2.7400000000000002E-3</v>
      </c>
      <c r="O7" s="20">
        <v>5.2600000000000008E-2</v>
      </c>
      <c r="P7" s="20">
        <v>2.2000000000000002E-2</v>
      </c>
      <c r="Q7" s="20">
        <v>0.30824000000000001</v>
      </c>
      <c r="R7" s="20">
        <v>0.15916</v>
      </c>
      <c r="S7" s="20">
        <v>0.15300000000000002</v>
      </c>
      <c r="T7" s="20">
        <v>0.27</v>
      </c>
      <c r="U7" s="20">
        <v>0.30516000000000004</v>
      </c>
    </row>
    <row r="8" spans="1:21" x14ac:dyDescent="0.2">
      <c r="A8" s="20" t="s">
        <v>7</v>
      </c>
      <c r="B8" s="20">
        <v>61.300000000000004</v>
      </c>
      <c r="C8" s="20">
        <v>1.05</v>
      </c>
      <c r="D8" s="20">
        <v>15.829999999999998</v>
      </c>
      <c r="E8" s="20">
        <v>4.5199999999999996</v>
      </c>
      <c r="F8" s="20">
        <v>2.4099999999999997</v>
      </c>
      <c r="G8" s="20">
        <v>5.65</v>
      </c>
      <c r="H8" s="20">
        <v>2.7600000000000002</v>
      </c>
      <c r="I8" s="20">
        <v>3.6399999999999997</v>
      </c>
      <c r="J8" s="20">
        <v>0.77</v>
      </c>
      <c r="K8" s="20">
        <v>0.33</v>
      </c>
      <c r="L8" s="20">
        <v>1.38E-2</v>
      </c>
      <c r="M8" s="20">
        <v>0.14810000000000001</v>
      </c>
      <c r="N8" s="20">
        <v>1.16E-3</v>
      </c>
      <c r="O8" s="20">
        <v>1.44E-2</v>
      </c>
      <c r="P8" s="20">
        <v>1.4399999999999998E-2</v>
      </c>
      <c r="Q8" s="20">
        <v>9.2079999999999995E-2</v>
      </c>
      <c r="R8" s="20">
        <v>4.7719999999999999E-2</v>
      </c>
      <c r="S8" s="20">
        <v>0.41100000000000003</v>
      </c>
      <c r="T8" s="20">
        <v>0.67000000000000015</v>
      </c>
      <c r="U8" s="20">
        <v>0.32734000000000002</v>
      </c>
    </row>
    <row r="9" spans="1:21" x14ac:dyDescent="0.2">
      <c r="A9" s="20" t="s">
        <v>8</v>
      </c>
      <c r="B9" s="20">
        <v>54.8</v>
      </c>
      <c r="C9" s="20">
        <v>1.26</v>
      </c>
      <c r="D9" s="20">
        <v>15.56</v>
      </c>
      <c r="E9" s="20">
        <v>6.64</v>
      </c>
      <c r="F9" s="20">
        <v>5.9399999999999995</v>
      </c>
      <c r="G9" s="20">
        <v>7.0400000000000009</v>
      </c>
      <c r="H9" s="20">
        <v>2.6799999999999997</v>
      </c>
      <c r="I9" s="20">
        <v>3.02</v>
      </c>
      <c r="J9" s="20">
        <v>1.06</v>
      </c>
      <c r="K9" s="20">
        <v>0.43999999999999995</v>
      </c>
      <c r="L9" s="20">
        <v>1.8799999999999997E-2</v>
      </c>
      <c r="M9" s="20">
        <v>0.16439999999999996</v>
      </c>
      <c r="N9" s="20">
        <v>2.2799999999999999E-3</v>
      </c>
      <c r="O9" s="20">
        <v>4.1200000000000001E-2</v>
      </c>
      <c r="P9" s="20">
        <v>1.7599999999999998E-2</v>
      </c>
      <c r="Q9" s="20">
        <v>0.25616</v>
      </c>
      <c r="R9" s="20">
        <v>0.13144</v>
      </c>
      <c r="S9" s="20">
        <v>0.24200000000000002</v>
      </c>
      <c r="T9" s="20">
        <v>0.40000000000000008</v>
      </c>
      <c r="U9" s="20">
        <v>0.28611999999999999</v>
      </c>
    </row>
    <row r="10" spans="1:21" x14ac:dyDescent="0.2">
      <c r="A10" s="20" t="s">
        <v>9</v>
      </c>
      <c r="B10" s="20">
        <v>55.7</v>
      </c>
      <c r="C10" s="20">
        <v>0.84</v>
      </c>
      <c r="D10" s="20">
        <v>18.14</v>
      </c>
      <c r="E10" s="20">
        <v>4.66</v>
      </c>
      <c r="F10" s="20">
        <v>4.8600000000000003</v>
      </c>
      <c r="G10" s="20">
        <v>5.51</v>
      </c>
      <c r="H10" s="20">
        <v>3.6700000000000004</v>
      </c>
      <c r="I10" s="20">
        <v>4.13</v>
      </c>
      <c r="J10" s="20">
        <v>0.49</v>
      </c>
      <c r="K10" s="20">
        <v>0.26</v>
      </c>
      <c r="L10" s="20">
        <v>5.7200000000000008E-2</v>
      </c>
      <c r="M10" s="20">
        <v>0.49109999999999998</v>
      </c>
      <c r="N10" s="20">
        <v>2.0700000000000002E-3</v>
      </c>
      <c r="O10" s="20">
        <v>4.0300000000000002E-2</v>
      </c>
      <c r="P10" s="20">
        <v>4.9399999999999999E-2</v>
      </c>
      <c r="Q10" s="20">
        <v>6.4640000000000003E-2</v>
      </c>
      <c r="R10" s="20">
        <v>4.5760000000000002E-2</v>
      </c>
      <c r="S10" s="20">
        <v>6.8000000000000005E-2</v>
      </c>
      <c r="T10" s="20">
        <v>0.25000000000000006</v>
      </c>
      <c r="U10" s="20">
        <v>0.67153000000000018</v>
      </c>
    </row>
    <row r="11" spans="1:21" x14ac:dyDescent="0.2">
      <c r="A11" s="20" t="s">
        <v>10</v>
      </c>
      <c r="B11" s="20">
        <v>62.65</v>
      </c>
      <c r="C11" s="20">
        <v>1.0249999999999999</v>
      </c>
      <c r="D11" s="20">
        <v>15.764999999999999</v>
      </c>
      <c r="E11" s="20">
        <v>4.16</v>
      </c>
      <c r="F11" s="20">
        <v>1.7049999999999996</v>
      </c>
      <c r="G11" s="20">
        <v>5.4250000000000007</v>
      </c>
      <c r="H11" s="20">
        <v>2.73</v>
      </c>
      <c r="I11" s="20">
        <v>3.7199999999999998</v>
      </c>
      <c r="J11" s="20">
        <v>0.73499999999999999</v>
      </c>
      <c r="K11" s="20">
        <v>0.315</v>
      </c>
      <c r="L11" s="20">
        <v>1.0899999999999996E-2</v>
      </c>
      <c r="M11" s="20">
        <v>0.12904999999999994</v>
      </c>
      <c r="N11" s="20">
        <v>9.2999999999999984E-4</v>
      </c>
      <c r="O11" s="20">
        <v>8.6999999999999977E-3</v>
      </c>
      <c r="P11" s="20">
        <v>1.2199999999999997E-2</v>
      </c>
      <c r="Q11" s="20">
        <v>6.6040000000000001E-2</v>
      </c>
      <c r="R11" s="20">
        <v>3.3860000000000001E-2</v>
      </c>
      <c r="S11" s="20">
        <v>0.45550000000000002</v>
      </c>
      <c r="T11" s="20">
        <v>0.7350000000000001</v>
      </c>
      <c r="U11" s="20">
        <v>0.31781999999999999</v>
      </c>
    </row>
    <row r="12" spans="1:21" x14ac:dyDescent="0.2">
      <c r="A12" s="20" t="s">
        <v>40</v>
      </c>
      <c r="B12" s="20">
        <v>56.699999999999996</v>
      </c>
      <c r="C12" s="20">
        <v>1.18</v>
      </c>
      <c r="D12" s="20">
        <v>15.759999999999998</v>
      </c>
      <c r="E12" s="20">
        <v>5.94</v>
      </c>
      <c r="F12" s="20">
        <v>4.88</v>
      </c>
      <c r="G12" s="20">
        <v>6.57</v>
      </c>
      <c r="H12" s="20">
        <v>2.75</v>
      </c>
      <c r="I12" s="20">
        <v>3.2499999999999996</v>
      </c>
      <c r="J12" s="20">
        <v>0.95</v>
      </c>
      <c r="K12" s="20">
        <v>0.39999999999999997</v>
      </c>
      <c r="L12" s="20">
        <v>1.9199999999999998E-2</v>
      </c>
      <c r="M12" s="20">
        <v>0.17529999999999996</v>
      </c>
      <c r="N12" s="20">
        <v>1.9499999999999999E-3</v>
      </c>
      <c r="O12" s="20">
        <v>3.3500000000000002E-2</v>
      </c>
      <c r="P12" s="20">
        <v>1.8199999999999997E-2</v>
      </c>
      <c r="Q12" s="20">
        <v>0.20015999999999998</v>
      </c>
      <c r="R12" s="20">
        <v>0.10343999999999999</v>
      </c>
      <c r="S12" s="20">
        <v>0.28200000000000003</v>
      </c>
      <c r="T12" s="20">
        <v>0.47000000000000003</v>
      </c>
      <c r="U12" s="20">
        <v>0.31624999999999998</v>
      </c>
    </row>
    <row r="13" spans="1:21" x14ac:dyDescent="0.2">
      <c r="A13" s="20" t="s">
        <v>41</v>
      </c>
      <c r="B13" s="20">
        <v>59.400000000000006</v>
      </c>
      <c r="C13" s="20">
        <v>1.1300000000000001</v>
      </c>
      <c r="D13" s="20">
        <v>15.63</v>
      </c>
      <c r="E13" s="20">
        <v>5.2200000000000006</v>
      </c>
      <c r="F13" s="20">
        <v>3.4699999999999998</v>
      </c>
      <c r="G13" s="20">
        <v>6.120000000000001</v>
      </c>
      <c r="H13" s="20">
        <v>2.6900000000000004</v>
      </c>
      <c r="I13" s="20">
        <v>3.41</v>
      </c>
      <c r="J13" s="20">
        <v>0.88</v>
      </c>
      <c r="K13" s="20">
        <v>0.37</v>
      </c>
      <c r="L13" s="20">
        <v>1.3400000000000007E-2</v>
      </c>
      <c r="M13" s="20">
        <v>0.13720000000000004</v>
      </c>
      <c r="N13" s="20">
        <v>1.49E-3</v>
      </c>
      <c r="O13" s="20">
        <v>2.2100000000000005E-2</v>
      </c>
      <c r="P13" s="20">
        <v>1.3800000000000005E-2</v>
      </c>
      <c r="Q13" s="20">
        <v>0.14807999999999999</v>
      </c>
      <c r="R13" s="20">
        <v>7.5719999999999996E-2</v>
      </c>
      <c r="S13" s="20">
        <v>0.371</v>
      </c>
      <c r="T13" s="20">
        <v>0.6</v>
      </c>
      <c r="U13" s="20">
        <v>0.29721000000000009</v>
      </c>
    </row>
    <row r="14" spans="1:21" x14ac:dyDescent="0.2">
      <c r="A14" s="20" t="s">
        <v>42</v>
      </c>
      <c r="B14" s="20">
        <v>58.599999999999994</v>
      </c>
      <c r="C14" s="20">
        <v>1.0999999999999999</v>
      </c>
      <c r="D14" s="20">
        <v>15.959999999999999</v>
      </c>
      <c r="E14" s="20">
        <v>5.2399999999999993</v>
      </c>
      <c r="F14" s="20">
        <v>3.82</v>
      </c>
      <c r="G14" s="20">
        <v>6.1000000000000005</v>
      </c>
      <c r="H14" s="20">
        <v>2.82</v>
      </c>
      <c r="I14" s="20">
        <v>3.48</v>
      </c>
      <c r="J14" s="20">
        <v>0.84</v>
      </c>
      <c r="K14" s="20">
        <v>0.35999999999999993</v>
      </c>
      <c r="L14" s="20">
        <v>1.9599999999999999E-2</v>
      </c>
      <c r="M14" s="20">
        <v>0.18619999999999998</v>
      </c>
      <c r="N14" s="20">
        <v>1.6199999999999999E-3</v>
      </c>
      <c r="O14" s="20">
        <v>2.5799999999999997E-2</v>
      </c>
      <c r="P14" s="20">
        <v>1.8799999999999997E-2</v>
      </c>
      <c r="Q14" s="20">
        <v>0.14415999999999998</v>
      </c>
      <c r="R14" s="20">
        <v>7.5439999999999993E-2</v>
      </c>
      <c r="S14" s="20">
        <v>0.32200000000000001</v>
      </c>
      <c r="T14" s="20">
        <v>0.54</v>
      </c>
      <c r="U14" s="20">
        <v>0.34638000000000002</v>
      </c>
    </row>
    <row r="15" spans="1:21" x14ac:dyDescent="0.2">
      <c r="A15" s="20" t="s">
        <v>43</v>
      </c>
      <c r="B15" s="20">
        <v>52.9</v>
      </c>
      <c r="C15" s="20">
        <v>1.3399999999999999</v>
      </c>
      <c r="D15" s="20">
        <v>15.359999999999998</v>
      </c>
      <c r="E15" s="20">
        <v>7.34</v>
      </c>
      <c r="F15" s="20">
        <v>6.9999999999999991</v>
      </c>
      <c r="G15" s="20">
        <v>7.51</v>
      </c>
      <c r="H15" s="20">
        <v>2.61</v>
      </c>
      <c r="I15" s="20">
        <v>2.7899999999999996</v>
      </c>
      <c r="J15" s="20">
        <v>1.1700000000000002</v>
      </c>
      <c r="K15" s="20">
        <v>0.47999999999999993</v>
      </c>
      <c r="L15" s="20">
        <v>1.84E-2</v>
      </c>
      <c r="M15" s="20">
        <v>0.15349999999999997</v>
      </c>
      <c r="N15" s="20">
        <v>2.6099999999999999E-3</v>
      </c>
      <c r="O15" s="20">
        <v>4.8899999999999999E-2</v>
      </c>
      <c r="P15" s="20">
        <v>1.6999999999999998E-2</v>
      </c>
      <c r="Q15" s="20">
        <v>0.31215999999999999</v>
      </c>
      <c r="R15" s="20">
        <v>0.15944</v>
      </c>
      <c r="S15" s="20">
        <v>0.20200000000000001</v>
      </c>
      <c r="T15" s="20">
        <v>0.32999999999999996</v>
      </c>
      <c r="U15" s="20">
        <v>0.25599</v>
      </c>
    </row>
    <row r="16" spans="1:21" x14ac:dyDescent="0.2">
      <c r="A16" s="20" t="s">
        <v>44</v>
      </c>
      <c r="B16" s="20">
        <v>63.2</v>
      </c>
      <c r="C16" s="20">
        <v>0.97</v>
      </c>
      <c r="D16" s="20">
        <v>16.029999999999998</v>
      </c>
      <c r="E16" s="20">
        <v>3.82</v>
      </c>
      <c r="F16" s="20">
        <v>1.3499999999999999</v>
      </c>
      <c r="G16" s="20">
        <v>5.1800000000000006</v>
      </c>
      <c r="H16" s="20">
        <v>2.83</v>
      </c>
      <c r="I16" s="20">
        <v>3.8699999999999997</v>
      </c>
      <c r="J16" s="20">
        <v>0.66</v>
      </c>
      <c r="K16" s="20">
        <v>0.29000000000000004</v>
      </c>
      <c r="L16" s="20">
        <v>1.4200000000000001E-2</v>
      </c>
      <c r="M16" s="20">
        <v>0.15899999999999997</v>
      </c>
      <c r="N16" s="20">
        <v>8.3000000000000001E-4</v>
      </c>
      <c r="O16" s="20">
        <v>6.6999999999999994E-3</v>
      </c>
      <c r="P16" s="20">
        <v>1.4999999999999999E-2</v>
      </c>
      <c r="Q16" s="20">
        <v>3.6080000000000001E-2</v>
      </c>
      <c r="R16" s="20">
        <v>1.9720000000000001E-2</v>
      </c>
      <c r="S16" s="20">
        <v>0.45100000000000001</v>
      </c>
      <c r="T16" s="20">
        <v>0.7400000000000001</v>
      </c>
      <c r="U16" s="20">
        <v>0.35747000000000007</v>
      </c>
    </row>
    <row r="17" spans="1:21" x14ac:dyDescent="0.2">
      <c r="A17" s="20" t="s">
        <v>45</v>
      </c>
      <c r="B17" s="20">
        <v>46.1</v>
      </c>
      <c r="C17" s="20">
        <v>1.6900000000000002</v>
      </c>
      <c r="D17" s="20">
        <v>14.23</v>
      </c>
      <c r="E17" s="20">
        <v>10.120000000000001</v>
      </c>
      <c r="F17" s="20">
        <v>10.889999999999999</v>
      </c>
      <c r="G17" s="20">
        <v>9.41</v>
      </c>
      <c r="H17" s="20">
        <v>2.2000000000000002</v>
      </c>
      <c r="I17" s="20">
        <v>1.8</v>
      </c>
      <c r="J17" s="20">
        <v>1.6500000000000001</v>
      </c>
      <c r="K17" s="20">
        <v>0.65</v>
      </c>
      <c r="L17" s="20">
        <v>1.06E-2</v>
      </c>
      <c r="M17" s="20">
        <v>6.0899999999999982E-2</v>
      </c>
      <c r="N17" s="20">
        <v>3.8000000000000004E-3</v>
      </c>
      <c r="O17" s="20">
        <v>7.6000000000000012E-2</v>
      </c>
      <c r="P17" s="20">
        <v>9.5999999999999992E-3</v>
      </c>
      <c r="Q17" s="20">
        <v>0.54008</v>
      </c>
      <c r="R17" s="20">
        <v>0.27172000000000002</v>
      </c>
      <c r="S17" s="20">
        <v>9.1000000000000011E-2</v>
      </c>
      <c r="T17" s="20">
        <v>0.11000000000000001</v>
      </c>
      <c r="U17" s="20">
        <v>8.6299999999999988E-2</v>
      </c>
    </row>
    <row r="18" spans="1:21" x14ac:dyDescent="0.2">
      <c r="A18" s="20" t="s">
        <v>46</v>
      </c>
      <c r="B18" s="20">
        <v>62.1</v>
      </c>
      <c r="C18" s="20">
        <v>1.08</v>
      </c>
      <c r="D18" s="20">
        <v>15.5</v>
      </c>
      <c r="E18" s="20">
        <v>4.5</v>
      </c>
      <c r="F18" s="20">
        <v>2.06</v>
      </c>
      <c r="G18" s="20">
        <v>5.6700000000000008</v>
      </c>
      <c r="H18" s="20">
        <v>2.6300000000000003</v>
      </c>
      <c r="I18" s="20">
        <v>3.57</v>
      </c>
      <c r="J18" s="20">
        <v>0.81</v>
      </c>
      <c r="K18" s="20">
        <v>0.34</v>
      </c>
      <c r="L18" s="20">
        <v>7.6000000000000009E-3</v>
      </c>
      <c r="M18" s="20">
        <v>9.9100000000000008E-2</v>
      </c>
      <c r="N18" s="20">
        <v>1.0300000000000001E-3</v>
      </c>
      <c r="O18" s="20">
        <v>1.0700000000000001E-2</v>
      </c>
      <c r="P18" s="20">
        <v>9.4000000000000004E-3</v>
      </c>
      <c r="Q18" s="20">
        <v>9.6000000000000002E-2</v>
      </c>
      <c r="R18" s="20">
        <v>4.8000000000000001E-2</v>
      </c>
      <c r="S18" s="20">
        <v>0.46</v>
      </c>
      <c r="T18" s="20">
        <v>0.73000000000000009</v>
      </c>
      <c r="U18" s="20">
        <v>0.27817000000000003</v>
      </c>
    </row>
    <row r="19" spans="1:21" x14ac:dyDescent="0.2">
      <c r="A19" s="20" t="s">
        <v>47</v>
      </c>
      <c r="B19" s="20">
        <v>64</v>
      </c>
      <c r="C19" s="20">
        <v>1</v>
      </c>
      <c r="D19" s="20">
        <v>15.7</v>
      </c>
      <c r="E19" s="20">
        <v>3.8</v>
      </c>
      <c r="F19" s="20">
        <v>1</v>
      </c>
      <c r="G19" s="20">
        <v>5.2</v>
      </c>
      <c r="H19" s="20">
        <v>2.7</v>
      </c>
      <c r="I19" s="20">
        <v>3.8</v>
      </c>
      <c r="J19" s="20">
        <v>0.7</v>
      </c>
      <c r="K19" s="20">
        <v>0.3</v>
      </c>
      <c r="L19" s="20">
        <v>8.0000000000000002E-3</v>
      </c>
      <c r="M19" s="20">
        <v>0.11</v>
      </c>
      <c r="N19" s="20">
        <v>6.9999999999999999E-4</v>
      </c>
      <c r="O19" s="20">
        <v>3.0000000000000001E-3</v>
      </c>
      <c r="P19" s="20">
        <v>0.01</v>
      </c>
      <c r="Q19" s="20">
        <v>0.04</v>
      </c>
      <c r="R19" s="20">
        <v>0.02</v>
      </c>
      <c r="S19" s="20">
        <v>0.5</v>
      </c>
      <c r="T19" s="20">
        <v>0.8</v>
      </c>
      <c r="U19" s="20">
        <v>0.30830000000000002</v>
      </c>
    </row>
    <row r="20" spans="1:21" x14ac:dyDescent="0.2">
      <c r="A20" s="20" t="s">
        <v>48</v>
      </c>
      <c r="B20" s="20">
        <v>45</v>
      </c>
      <c r="C20" s="20">
        <v>1.8</v>
      </c>
      <c r="D20" s="20">
        <v>13.7</v>
      </c>
      <c r="E20" s="20">
        <v>10.8</v>
      </c>
      <c r="F20" s="20">
        <v>11.6</v>
      </c>
      <c r="G20" s="20">
        <v>9.9</v>
      </c>
      <c r="H20" s="20">
        <v>2</v>
      </c>
      <c r="I20" s="20">
        <v>1.5</v>
      </c>
      <c r="J20" s="20">
        <v>1.8</v>
      </c>
      <c r="K20" s="20">
        <v>0.7</v>
      </c>
      <c r="L20" s="20">
        <v>4.0000000000000001E-3</v>
      </c>
      <c r="M20" s="20">
        <v>1E-3</v>
      </c>
      <c r="N20" s="20">
        <v>4.0000000000000001E-3</v>
      </c>
      <c r="O20" s="20">
        <v>0.08</v>
      </c>
      <c r="P20" s="20">
        <v>4.0000000000000001E-3</v>
      </c>
      <c r="Q20" s="20">
        <v>0.6</v>
      </c>
      <c r="R20" s="20">
        <v>0.3</v>
      </c>
      <c r="S20" s="20">
        <v>0.1</v>
      </c>
      <c r="T20" s="20">
        <v>0.1</v>
      </c>
      <c r="U20" s="20">
        <v>7.0000000000000001E-3</v>
      </c>
    </row>
    <row r="21" spans="1:21" x14ac:dyDescent="0.2">
      <c r="A21" s="20" t="s">
        <v>49</v>
      </c>
      <c r="B21" s="20">
        <v>56</v>
      </c>
      <c r="C21" s="20">
        <v>0.7</v>
      </c>
      <c r="D21" s="20">
        <v>19</v>
      </c>
      <c r="E21" s="20">
        <v>4</v>
      </c>
      <c r="F21" s="20">
        <v>4.5</v>
      </c>
      <c r="G21" s="20">
        <v>5</v>
      </c>
      <c r="H21" s="20">
        <v>4</v>
      </c>
      <c r="I21" s="20">
        <v>4.5</v>
      </c>
      <c r="J21" s="20">
        <v>0.3</v>
      </c>
      <c r="K21" s="20">
        <v>0.2</v>
      </c>
      <c r="L21" s="20">
        <v>7.0000000000000007E-2</v>
      </c>
      <c r="M21" s="20">
        <v>0.6</v>
      </c>
      <c r="N21" s="20">
        <v>2E-3</v>
      </c>
      <c r="O21" s="20">
        <v>0.04</v>
      </c>
      <c r="P21" s="20">
        <v>0.06</v>
      </c>
      <c r="Q21" s="20">
        <v>8.0000000000000004E-4</v>
      </c>
      <c r="R21" s="20">
        <v>1.72E-2</v>
      </c>
      <c r="S21" s="20">
        <v>0.01</v>
      </c>
      <c r="T21" s="20">
        <v>0.2</v>
      </c>
      <c r="U21" s="20">
        <v>0.8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29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RowHeight="14.25" x14ac:dyDescent="0.2"/>
  <cols>
    <col min="1" max="1" width="11.85546875" style="2" customWidth="1"/>
    <col min="2" max="16384" width="11.42578125" style="2"/>
  </cols>
  <sheetData>
    <row r="1" spans="1:26" ht="20.25" x14ac:dyDescent="0.3">
      <c r="A1" s="1" t="s">
        <v>64</v>
      </c>
    </row>
    <row r="2" spans="1:26" x14ac:dyDescent="0.2">
      <c r="A2" s="3"/>
      <c r="B2" s="3"/>
      <c r="C2" s="3"/>
      <c r="D2" s="3"/>
      <c r="E2" s="3" t="s">
        <v>22</v>
      </c>
      <c r="F2" s="3"/>
    </row>
    <row r="3" spans="1:26" x14ac:dyDescent="0.2">
      <c r="A3" s="16"/>
      <c r="B3" s="16"/>
      <c r="C3" s="16"/>
      <c r="D3" s="16"/>
      <c r="E3" s="15" t="s">
        <v>11</v>
      </c>
      <c r="F3" s="15" t="s">
        <v>12</v>
      </c>
      <c r="G3" s="15" t="s">
        <v>13</v>
      </c>
      <c r="H3" s="15" t="s">
        <v>14</v>
      </c>
      <c r="I3" s="15" t="s">
        <v>15</v>
      </c>
      <c r="J3" s="15" t="s">
        <v>23</v>
      </c>
      <c r="K3" s="15" t="s">
        <v>24</v>
      </c>
      <c r="L3" s="15" t="s">
        <v>25</v>
      </c>
      <c r="M3" s="15" t="s">
        <v>26</v>
      </c>
      <c r="N3" s="15" t="s">
        <v>27</v>
      </c>
      <c r="O3" s="15" t="s">
        <v>30</v>
      </c>
      <c r="P3" s="15" t="s">
        <v>31</v>
      </c>
      <c r="Q3" s="15" t="s">
        <v>32</v>
      </c>
      <c r="R3" s="15" t="s">
        <v>33</v>
      </c>
      <c r="S3" s="15" t="s">
        <v>34</v>
      </c>
      <c r="T3" s="15" t="s">
        <v>35</v>
      </c>
      <c r="U3" s="15" t="s">
        <v>36</v>
      </c>
      <c r="V3" s="15" t="s">
        <v>37</v>
      </c>
      <c r="W3" s="15" t="s">
        <v>38</v>
      </c>
      <c r="X3" s="15" t="s">
        <v>39</v>
      </c>
      <c r="Y3" s="4" t="s">
        <v>21</v>
      </c>
    </row>
    <row r="4" spans="1:26" x14ac:dyDescent="0.2">
      <c r="A4" s="3" t="s">
        <v>16</v>
      </c>
      <c r="B4" s="3"/>
      <c r="C4" s="3"/>
      <c r="D4" s="3"/>
      <c r="E4" s="11">
        <v>64</v>
      </c>
      <c r="F4" s="11">
        <v>1</v>
      </c>
      <c r="G4" s="11">
        <v>15.7</v>
      </c>
      <c r="H4" s="11">
        <v>3.8</v>
      </c>
      <c r="I4" s="11">
        <v>1</v>
      </c>
      <c r="J4" s="11">
        <v>5.2</v>
      </c>
      <c r="K4" s="11">
        <v>2.7</v>
      </c>
      <c r="L4" s="11">
        <v>3.8</v>
      </c>
      <c r="M4" s="11">
        <v>0.7</v>
      </c>
      <c r="N4" s="11">
        <v>0.3</v>
      </c>
      <c r="O4" s="11">
        <v>8.0000000000000002E-3</v>
      </c>
      <c r="P4" s="11">
        <v>0.11</v>
      </c>
      <c r="Q4" s="11">
        <v>6.9999999999999999E-4</v>
      </c>
      <c r="R4" s="11">
        <v>3.0000000000000001E-3</v>
      </c>
      <c r="S4" s="11">
        <v>0.01</v>
      </c>
      <c r="T4" s="11">
        <v>0.04</v>
      </c>
      <c r="U4" s="11">
        <v>0.02</v>
      </c>
      <c r="V4" s="11">
        <v>0.5</v>
      </c>
      <c r="W4" s="11">
        <v>0.8</v>
      </c>
      <c r="X4" s="11">
        <f>0.3083</f>
        <v>0.30830000000000002</v>
      </c>
      <c r="Y4" s="2">
        <f>SUM(E4:X4)</f>
        <v>100</v>
      </c>
      <c r="Z4" s="2">
        <f>100-Y4</f>
        <v>0</v>
      </c>
    </row>
    <row r="5" spans="1:26" x14ac:dyDescent="0.2">
      <c r="A5" s="3" t="s">
        <v>17</v>
      </c>
      <c r="B5" s="3"/>
      <c r="C5" s="3"/>
      <c r="D5" s="3"/>
      <c r="E5" s="11">
        <v>45</v>
      </c>
      <c r="F5" s="11">
        <v>1.8</v>
      </c>
      <c r="G5" s="11">
        <v>13.7</v>
      </c>
      <c r="H5" s="11">
        <v>10.8</v>
      </c>
      <c r="I5" s="11">
        <v>11.6</v>
      </c>
      <c r="J5" s="11">
        <v>9.9</v>
      </c>
      <c r="K5" s="11">
        <v>2</v>
      </c>
      <c r="L5" s="11">
        <v>1.5</v>
      </c>
      <c r="M5" s="11">
        <v>1.8</v>
      </c>
      <c r="N5" s="11">
        <v>0.7</v>
      </c>
      <c r="O5" s="11">
        <v>4.0000000000000001E-3</v>
      </c>
      <c r="P5" s="11">
        <v>1E-3</v>
      </c>
      <c r="Q5" s="11">
        <v>4.0000000000000001E-3</v>
      </c>
      <c r="R5" s="11">
        <v>0.08</v>
      </c>
      <c r="S5" s="11">
        <v>4.0000000000000001E-3</v>
      </c>
      <c r="T5" s="11">
        <v>0.6</v>
      </c>
      <c r="U5" s="11">
        <v>0.3</v>
      </c>
      <c r="V5" s="11">
        <v>0.1</v>
      </c>
      <c r="W5" s="11">
        <v>0.1</v>
      </c>
      <c r="X5" s="11">
        <v>7.0000000000000001E-3</v>
      </c>
      <c r="Y5" s="2">
        <f t="shared" ref="Y5:Y6" si="0">SUM(E5:X5)</f>
        <v>100</v>
      </c>
      <c r="Z5" s="2">
        <f t="shared" ref="Z5:Z6" si="1">100-Y5</f>
        <v>0</v>
      </c>
    </row>
    <row r="6" spans="1:26" x14ac:dyDescent="0.2">
      <c r="A6" s="3" t="s">
        <v>29</v>
      </c>
      <c r="B6" s="3"/>
      <c r="C6" s="3"/>
      <c r="D6" s="3"/>
      <c r="E6" s="11">
        <v>56</v>
      </c>
      <c r="F6" s="11">
        <v>0.7</v>
      </c>
      <c r="G6" s="11">
        <v>19</v>
      </c>
      <c r="H6" s="11">
        <v>4</v>
      </c>
      <c r="I6" s="11">
        <v>4.5</v>
      </c>
      <c r="J6" s="11">
        <v>5</v>
      </c>
      <c r="K6" s="11">
        <v>4</v>
      </c>
      <c r="L6" s="11">
        <v>4.5</v>
      </c>
      <c r="M6" s="11">
        <v>0.3</v>
      </c>
      <c r="N6" s="11">
        <v>0.2</v>
      </c>
      <c r="O6" s="11">
        <v>7.0000000000000007E-2</v>
      </c>
      <c r="P6" s="11">
        <v>0.6</v>
      </c>
      <c r="Q6" s="11">
        <v>2E-3</v>
      </c>
      <c r="R6" s="11">
        <v>0.04</v>
      </c>
      <c r="S6" s="11">
        <v>0.06</v>
      </c>
      <c r="T6" s="11">
        <v>8.0000000000000004E-4</v>
      </c>
      <c r="U6" s="11">
        <v>1.72E-2</v>
      </c>
      <c r="V6" s="11">
        <v>0.01</v>
      </c>
      <c r="W6" s="11">
        <v>0.2</v>
      </c>
      <c r="X6" s="11">
        <v>0.8</v>
      </c>
      <c r="Y6" s="2">
        <f t="shared" si="0"/>
        <v>100</v>
      </c>
      <c r="Z6" s="2">
        <f t="shared" si="1"/>
        <v>0</v>
      </c>
    </row>
    <row r="8" spans="1:26" x14ac:dyDescent="0.2">
      <c r="A8" s="8"/>
      <c r="B8" s="9" t="s">
        <v>19</v>
      </c>
      <c r="C8" s="9"/>
      <c r="D8" s="9"/>
      <c r="E8" s="10" t="s">
        <v>20</v>
      </c>
      <c r="F8" s="10"/>
      <c r="Y8" s="4" t="s">
        <v>21</v>
      </c>
    </row>
    <row r="9" spans="1:26" x14ac:dyDescent="0.2">
      <c r="A9" s="12" t="s">
        <v>0</v>
      </c>
      <c r="B9" s="13" t="s">
        <v>18</v>
      </c>
      <c r="C9" s="13" t="s">
        <v>17</v>
      </c>
      <c r="D9" s="13" t="s">
        <v>29</v>
      </c>
      <c r="E9" s="14" t="s">
        <v>11</v>
      </c>
      <c r="F9" s="14" t="s">
        <v>12</v>
      </c>
      <c r="G9" s="14" t="s">
        <v>13</v>
      </c>
      <c r="H9" s="14" t="s">
        <v>14</v>
      </c>
      <c r="I9" s="14" t="s">
        <v>15</v>
      </c>
      <c r="J9" s="14" t="s">
        <v>23</v>
      </c>
      <c r="K9" s="14" t="s">
        <v>24</v>
      </c>
      <c r="L9" s="14" t="s">
        <v>25</v>
      </c>
      <c r="M9" s="14" t="s">
        <v>26</v>
      </c>
      <c r="N9" s="14" t="s">
        <v>27</v>
      </c>
      <c r="O9" s="14" t="s">
        <v>30</v>
      </c>
      <c r="P9" s="14" t="s">
        <v>31</v>
      </c>
      <c r="Q9" s="14" t="s">
        <v>32</v>
      </c>
      <c r="R9" s="14" t="s">
        <v>33</v>
      </c>
      <c r="S9" s="14" t="s">
        <v>34</v>
      </c>
      <c r="T9" s="14" t="s">
        <v>35</v>
      </c>
      <c r="U9" s="14" t="s">
        <v>36</v>
      </c>
      <c r="V9" s="14" t="s">
        <v>37</v>
      </c>
      <c r="W9" s="14" t="s">
        <v>38</v>
      </c>
      <c r="X9" s="14" t="s">
        <v>39</v>
      </c>
      <c r="Y9" s="4"/>
    </row>
    <row r="10" spans="1:26" ht="15" x14ac:dyDescent="0.25">
      <c r="A10" s="18" t="s">
        <v>1</v>
      </c>
      <c r="B10" s="7">
        <v>0.1</v>
      </c>
      <c r="C10" s="7">
        <v>0.5</v>
      </c>
      <c r="D10" s="7">
        <f>1-(B10+C10)</f>
        <v>0.4</v>
      </c>
      <c r="E10" s="17">
        <f>$B10*E$4+$C10*E$5+$D10*E$6</f>
        <v>51.3</v>
      </c>
      <c r="F10" s="17">
        <f>$B10*F$4+$C10*F$5+$D10*F$6</f>
        <v>1.28</v>
      </c>
      <c r="G10" s="17">
        <f t="shared" ref="G10:X24" si="2">$B10*G$4+$C10*G$5+$D10*G$6</f>
        <v>16.02</v>
      </c>
      <c r="H10" s="17">
        <f t="shared" si="2"/>
        <v>7.3800000000000008</v>
      </c>
      <c r="I10" s="17">
        <f t="shared" si="2"/>
        <v>7.6999999999999993</v>
      </c>
      <c r="J10" s="17">
        <f t="shared" si="2"/>
        <v>7.4700000000000006</v>
      </c>
      <c r="K10" s="17">
        <f t="shared" si="2"/>
        <v>2.87</v>
      </c>
      <c r="L10" s="17">
        <f t="shared" si="2"/>
        <v>2.9299999999999997</v>
      </c>
      <c r="M10" s="17">
        <f t="shared" si="2"/>
        <v>1.0899999999999999</v>
      </c>
      <c r="N10" s="17">
        <f t="shared" si="2"/>
        <v>0.46</v>
      </c>
      <c r="O10" s="17">
        <f t="shared" si="2"/>
        <v>3.0800000000000004E-2</v>
      </c>
      <c r="P10" s="17">
        <f t="shared" si="2"/>
        <v>0.2515</v>
      </c>
      <c r="Q10" s="17">
        <f t="shared" si="2"/>
        <v>2.8700000000000002E-3</v>
      </c>
      <c r="R10" s="17">
        <f t="shared" si="2"/>
        <v>5.6300000000000003E-2</v>
      </c>
      <c r="S10" s="17">
        <f t="shared" si="2"/>
        <v>2.7E-2</v>
      </c>
      <c r="T10" s="17">
        <f t="shared" si="2"/>
        <v>0.30431999999999998</v>
      </c>
      <c r="U10" s="17">
        <f t="shared" si="2"/>
        <v>0.15887999999999999</v>
      </c>
      <c r="V10" s="17">
        <f t="shared" si="2"/>
        <v>0.10400000000000001</v>
      </c>
      <c r="W10" s="17">
        <f t="shared" si="2"/>
        <v>0.21000000000000002</v>
      </c>
      <c r="X10" s="17">
        <f t="shared" si="2"/>
        <v>0.35433000000000009</v>
      </c>
      <c r="Y10" s="4">
        <f>SUM(E10:X10)</f>
        <v>99.999999999999972</v>
      </c>
    </row>
    <row r="11" spans="1:26" ht="15" x14ac:dyDescent="0.25">
      <c r="A11" s="18" t="s">
        <v>2</v>
      </c>
      <c r="B11" s="7">
        <v>0.3</v>
      </c>
      <c r="C11" s="7">
        <v>0.1</v>
      </c>
      <c r="D11" s="7">
        <f t="shared" ref="D11:D18" si="3">1-(B11+C11)</f>
        <v>0.6</v>
      </c>
      <c r="E11" s="17">
        <f t="shared" ref="E11:T26" si="4">$B11*E$4+$C11*E$5+$D11*E$6</f>
        <v>57.3</v>
      </c>
      <c r="F11" s="17">
        <f t="shared" si="4"/>
        <v>0.89999999999999991</v>
      </c>
      <c r="G11" s="17">
        <f t="shared" si="4"/>
        <v>17.48</v>
      </c>
      <c r="H11" s="17">
        <f t="shared" si="4"/>
        <v>4.6199999999999992</v>
      </c>
      <c r="I11" s="17">
        <f t="shared" si="4"/>
        <v>4.16</v>
      </c>
      <c r="J11" s="17">
        <f t="shared" si="4"/>
        <v>5.5500000000000007</v>
      </c>
      <c r="K11" s="17">
        <f t="shared" si="4"/>
        <v>3.41</v>
      </c>
      <c r="L11" s="17">
        <f t="shared" si="4"/>
        <v>3.9899999999999998</v>
      </c>
      <c r="M11" s="17">
        <f t="shared" si="4"/>
        <v>0.57000000000000006</v>
      </c>
      <c r="N11" s="17">
        <f t="shared" si="4"/>
        <v>0.27999999999999997</v>
      </c>
      <c r="O11" s="17">
        <f t="shared" si="4"/>
        <v>4.48E-2</v>
      </c>
      <c r="P11" s="17">
        <f t="shared" si="4"/>
        <v>0.3931</v>
      </c>
      <c r="Q11" s="17">
        <f t="shared" si="4"/>
        <v>1.81E-3</v>
      </c>
      <c r="R11" s="17">
        <f t="shared" si="4"/>
        <v>3.2899999999999999E-2</v>
      </c>
      <c r="S11" s="17">
        <f t="shared" si="4"/>
        <v>3.9399999999999998E-2</v>
      </c>
      <c r="T11" s="17">
        <f t="shared" si="4"/>
        <v>7.2479999999999989E-2</v>
      </c>
      <c r="U11" s="17">
        <f t="shared" si="2"/>
        <v>4.632E-2</v>
      </c>
      <c r="V11" s="17">
        <f t="shared" si="2"/>
        <v>0.16600000000000001</v>
      </c>
      <c r="W11" s="17">
        <f t="shared" si="2"/>
        <v>0.37</v>
      </c>
      <c r="X11" s="17">
        <f t="shared" si="2"/>
        <v>0.57318999999999998</v>
      </c>
      <c r="Y11" s="4">
        <f t="shared" ref="Y11:Y19" si="5">SUM(E11:X11)</f>
        <v>99.999999999999972</v>
      </c>
    </row>
    <row r="12" spans="1:26" ht="15" x14ac:dyDescent="0.25">
      <c r="A12" s="18" t="s">
        <v>3</v>
      </c>
      <c r="B12" s="7">
        <v>0.6</v>
      </c>
      <c r="C12" s="7">
        <v>0.3</v>
      </c>
      <c r="D12" s="7">
        <f t="shared" si="3"/>
        <v>0.10000000000000009</v>
      </c>
      <c r="E12" s="17">
        <f t="shared" si="4"/>
        <v>57.5</v>
      </c>
      <c r="F12" s="17">
        <f t="shared" si="4"/>
        <v>1.2100000000000002</v>
      </c>
      <c r="G12" s="17">
        <f t="shared" si="2"/>
        <v>15.430000000000001</v>
      </c>
      <c r="H12" s="17">
        <f t="shared" si="2"/>
        <v>5.92</v>
      </c>
      <c r="I12" s="17">
        <f t="shared" si="2"/>
        <v>4.53</v>
      </c>
      <c r="J12" s="17">
        <f t="shared" si="2"/>
        <v>6.59</v>
      </c>
      <c r="K12" s="17">
        <f t="shared" si="2"/>
        <v>2.6200000000000006</v>
      </c>
      <c r="L12" s="17">
        <f t="shared" si="2"/>
        <v>3.1799999999999997</v>
      </c>
      <c r="M12" s="17">
        <f t="shared" si="2"/>
        <v>0.99</v>
      </c>
      <c r="N12" s="17">
        <f t="shared" si="2"/>
        <v>0.41000000000000003</v>
      </c>
      <c r="O12" s="17">
        <f t="shared" si="2"/>
        <v>1.3000000000000006E-2</v>
      </c>
      <c r="P12" s="17">
        <f t="shared" si="2"/>
        <v>0.12630000000000005</v>
      </c>
      <c r="Q12" s="17">
        <f t="shared" si="2"/>
        <v>1.82E-3</v>
      </c>
      <c r="R12" s="17">
        <f t="shared" si="2"/>
        <v>2.9800000000000004E-2</v>
      </c>
      <c r="S12" s="17">
        <f t="shared" si="2"/>
        <v>1.3200000000000005E-2</v>
      </c>
      <c r="T12" s="17">
        <f t="shared" si="2"/>
        <v>0.20407999999999998</v>
      </c>
      <c r="U12" s="17">
        <f t="shared" si="2"/>
        <v>0.10371999999999999</v>
      </c>
      <c r="V12" s="17">
        <f t="shared" si="2"/>
        <v>0.33099999999999996</v>
      </c>
      <c r="W12" s="17">
        <f t="shared" si="2"/>
        <v>0.53</v>
      </c>
      <c r="X12" s="17">
        <f t="shared" si="2"/>
        <v>0.2670800000000001</v>
      </c>
      <c r="Y12" s="4">
        <f t="shared" si="5"/>
        <v>100.00000000000001</v>
      </c>
    </row>
    <row r="13" spans="1:26" ht="15" x14ac:dyDescent="0.25">
      <c r="A13" s="18" t="s">
        <v>4</v>
      </c>
      <c r="B13" s="7">
        <v>0.5</v>
      </c>
      <c r="C13" s="7">
        <v>0.1</v>
      </c>
      <c r="D13" s="7">
        <f t="shared" si="3"/>
        <v>0.4</v>
      </c>
      <c r="E13" s="17">
        <f t="shared" si="4"/>
        <v>58.900000000000006</v>
      </c>
      <c r="F13" s="17">
        <f t="shared" si="4"/>
        <v>0.96</v>
      </c>
      <c r="G13" s="17">
        <f t="shared" si="2"/>
        <v>16.82</v>
      </c>
      <c r="H13" s="17">
        <f t="shared" si="2"/>
        <v>4.58</v>
      </c>
      <c r="I13" s="17">
        <f t="shared" si="2"/>
        <v>3.46</v>
      </c>
      <c r="J13" s="17">
        <f t="shared" si="2"/>
        <v>5.59</v>
      </c>
      <c r="K13" s="17">
        <f t="shared" si="2"/>
        <v>3.1500000000000004</v>
      </c>
      <c r="L13" s="17">
        <f t="shared" si="2"/>
        <v>3.8499999999999996</v>
      </c>
      <c r="M13" s="17">
        <f t="shared" si="2"/>
        <v>0.65</v>
      </c>
      <c r="N13" s="17">
        <f t="shared" si="2"/>
        <v>0.3</v>
      </c>
      <c r="O13" s="17">
        <f t="shared" si="2"/>
        <v>3.2400000000000005E-2</v>
      </c>
      <c r="P13" s="17">
        <f t="shared" si="2"/>
        <v>0.29509999999999997</v>
      </c>
      <c r="Q13" s="17">
        <f t="shared" si="2"/>
        <v>1.5500000000000002E-3</v>
      </c>
      <c r="R13" s="17">
        <f t="shared" si="2"/>
        <v>2.5500000000000002E-2</v>
      </c>
      <c r="S13" s="17">
        <f t="shared" si="2"/>
        <v>2.9400000000000003E-2</v>
      </c>
      <c r="T13" s="17">
        <f t="shared" si="2"/>
        <v>8.0320000000000003E-2</v>
      </c>
      <c r="U13" s="17">
        <f t="shared" si="2"/>
        <v>4.6880000000000005E-2</v>
      </c>
      <c r="V13" s="17">
        <f t="shared" si="2"/>
        <v>0.26400000000000001</v>
      </c>
      <c r="W13" s="17">
        <f t="shared" si="2"/>
        <v>0.49000000000000005</v>
      </c>
      <c r="X13" s="17">
        <f t="shared" si="2"/>
        <v>0.47485000000000011</v>
      </c>
      <c r="Y13" s="4">
        <f t="shared" si="5"/>
        <v>99.999999999999986</v>
      </c>
    </row>
    <row r="14" spans="1:26" ht="15" x14ac:dyDescent="0.25">
      <c r="A14" s="18" t="s">
        <v>5</v>
      </c>
      <c r="B14" s="7">
        <v>0.2</v>
      </c>
      <c r="C14" s="7">
        <v>0.2</v>
      </c>
      <c r="D14" s="7">
        <f>1-(B14+C14)</f>
        <v>0.6</v>
      </c>
      <c r="E14" s="17">
        <f t="shared" si="4"/>
        <v>55.400000000000006</v>
      </c>
      <c r="F14" s="17">
        <f t="shared" si="4"/>
        <v>0.98</v>
      </c>
      <c r="G14" s="17">
        <f t="shared" si="2"/>
        <v>17.28</v>
      </c>
      <c r="H14" s="17">
        <f t="shared" si="2"/>
        <v>5.32</v>
      </c>
      <c r="I14" s="17">
        <f t="shared" si="2"/>
        <v>5.22</v>
      </c>
      <c r="J14" s="17">
        <f t="shared" si="2"/>
        <v>6.0200000000000005</v>
      </c>
      <c r="K14" s="17">
        <f t="shared" si="2"/>
        <v>3.34</v>
      </c>
      <c r="L14" s="17">
        <f t="shared" si="2"/>
        <v>3.76</v>
      </c>
      <c r="M14" s="17">
        <f t="shared" si="2"/>
        <v>0.67999999999999994</v>
      </c>
      <c r="N14" s="17">
        <f t="shared" si="2"/>
        <v>0.31999999999999995</v>
      </c>
      <c r="O14" s="17">
        <f t="shared" si="2"/>
        <v>4.4400000000000002E-2</v>
      </c>
      <c r="P14" s="17">
        <f t="shared" si="2"/>
        <v>0.38219999999999998</v>
      </c>
      <c r="Q14" s="17">
        <f t="shared" si="2"/>
        <v>2.14E-3</v>
      </c>
      <c r="R14" s="17">
        <f t="shared" si="2"/>
        <v>4.0599999999999997E-2</v>
      </c>
      <c r="S14" s="17">
        <f t="shared" si="2"/>
        <v>3.8799999999999994E-2</v>
      </c>
      <c r="T14" s="17">
        <f t="shared" si="2"/>
        <v>0.12848000000000001</v>
      </c>
      <c r="U14" s="17">
        <f t="shared" si="2"/>
        <v>7.4319999999999997E-2</v>
      </c>
      <c r="V14" s="17">
        <f t="shared" si="2"/>
        <v>0.126</v>
      </c>
      <c r="W14" s="17">
        <f t="shared" si="2"/>
        <v>0.30000000000000004</v>
      </c>
      <c r="X14" s="17">
        <f t="shared" si="2"/>
        <v>0.54305999999999999</v>
      </c>
      <c r="Y14" s="4">
        <f t="shared" si="5"/>
        <v>99.999999999999972</v>
      </c>
    </row>
    <row r="15" spans="1:26" ht="15" x14ac:dyDescent="0.25">
      <c r="A15" s="18" t="s">
        <v>6</v>
      </c>
      <c r="B15" s="7">
        <v>0.2</v>
      </c>
      <c r="C15" s="7">
        <v>0.5</v>
      </c>
      <c r="D15" s="7">
        <f t="shared" si="3"/>
        <v>0.30000000000000004</v>
      </c>
      <c r="E15" s="17">
        <f t="shared" si="4"/>
        <v>52.1</v>
      </c>
      <c r="F15" s="17">
        <f t="shared" si="4"/>
        <v>1.31</v>
      </c>
      <c r="G15" s="17">
        <f t="shared" si="2"/>
        <v>15.690000000000001</v>
      </c>
      <c r="H15" s="17">
        <f t="shared" si="2"/>
        <v>7.36</v>
      </c>
      <c r="I15" s="17">
        <f t="shared" si="2"/>
        <v>7.35</v>
      </c>
      <c r="J15" s="17">
        <f t="shared" si="2"/>
        <v>7.49</v>
      </c>
      <c r="K15" s="17">
        <f t="shared" si="2"/>
        <v>2.74</v>
      </c>
      <c r="L15" s="17">
        <f t="shared" si="2"/>
        <v>2.8600000000000003</v>
      </c>
      <c r="M15" s="17">
        <f t="shared" si="2"/>
        <v>1.1300000000000001</v>
      </c>
      <c r="N15" s="17">
        <f t="shared" si="2"/>
        <v>0.47</v>
      </c>
      <c r="O15" s="17">
        <f t="shared" si="2"/>
        <v>2.4600000000000004E-2</v>
      </c>
      <c r="P15" s="17">
        <f t="shared" si="2"/>
        <v>0.20250000000000001</v>
      </c>
      <c r="Q15" s="17">
        <f t="shared" si="2"/>
        <v>2.7400000000000002E-3</v>
      </c>
      <c r="R15" s="17">
        <f t="shared" si="2"/>
        <v>5.2600000000000008E-2</v>
      </c>
      <c r="S15" s="17">
        <f t="shared" si="2"/>
        <v>2.2000000000000002E-2</v>
      </c>
      <c r="T15" s="17">
        <f t="shared" si="2"/>
        <v>0.30824000000000001</v>
      </c>
      <c r="U15" s="17">
        <f t="shared" si="2"/>
        <v>0.15916</v>
      </c>
      <c r="V15" s="17">
        <f t="shared" si="2"/>
        <v>0.15300000000000002</v>
      </c>
      <c r="W15" s="17">
        <f t="shared" si="2"/>
        <v>0.27</v>
      </c>
      <c r="X15" s="17">
        <f t="shared" si="2"/>
        <v>0.30516000000000004</v>
      </c>
      <c r="Y15" s="4">
        <f t="shared" si="5"/>
        <v>100</v>
      </c>
    </row>
    <row r="16" spans="1:26" ht="15" x14ac:dyDescent="0.25">
      <c r="A16" s="18" t="s">
        <v>7</v>
      </c>
      <c r="B16" s="7">
        <v>0.8</v>
      </c>
      <c r="C16" s="7">
        <v>0.1</v>
      </c>
      <c r="D16" s="7">
        <f t="shared" si="3"/>
        <v>9.9999999999999978E-2</v>
      </c>
      <c r="E16" s="17">
        <f t="shared" si="4"/>
        <v>61.300000000000004</v>
      </c>
      <c r="F16" s="17">
        <f t="shared" si="4"/>
        <v>1.05</v>
      </c>
      <c r="G16" s="17">
        <f t="shared" si="2"/>
        <v>15.829999999999998</v>
      </c>
      <c r="H16" s="17">
        <f t="shared" si="2"/>
        <v>4.5199999999999996</v>
      </c>
      <c r="I16" s="17">
        <f t="shared" si="2"/>
        <v>2.4099999999999997</v>
      </c>
      <c r="J16" s="17">
        <f t="shared" si="2"/>
        <v>5.65</v>
      </c>
      <c r="K16" s="17">
        <f t="shared" si="2"/>
        <v>2.7600000000000002</v>
      </c>
      <c r="L16" s="17">
        <f t="shared" si="2"/>
        <v>3.6399999999999997</v>
      </c>
      <c r="M16" s="17">
        <f t="shared" si="2"/>
        <v>0.77</v>
      </c>
      <c r="N16" s="17">
        <f t="shared" si="2"/>
        <v>0.33</v>
      </c>
      <c r="O16" s="17">
        <f t="shared" si="2"/>
        <v>1.38E-2</v>
      </c>
      <c r="P16" s="17">
        <f t="shared" si="2"/>
        <v>0.14810000000000001</v>
      </c>
      <c r="Q16" s="17">
        <f t="shared" si="2"/>
        <v>1.16E-3</v>
      </c>
      <c r="R16" s="17">
        <f t="shared" si="2"/>
        <v>1.44E-2</v>
      </c>
      <c r="S16" s="17">
        <f t="shared" si="2"/>
        <v>1.4399999999999998E-2</v>
      </c>
      <c r="T16" s="17">
        <f t="shared" si="2"/>
        <v>9.2079999999999995E-2</v>
      </c>
      <c r="U16" s="17">
        <f t="shared" si="2"/>
        <v>4.7719999999999999E-2</v>
      </c>
      <c r="V16" s="17">
        <f t="shared" si="2"/>
        <v>0.41100000000000003</v>
      </c>
      <c r="W16" s="17">
        <f t="shared" si="2"/>
        <v>0.67000000000000015</v>
      </c>
      <c r="X16" s="17">
        <f t="shared" si="2"/>
        <v>0.32734000000000002</v>
      </c>
      <c r="Y16" s="4">
        <f t="shared" si="5"/>
        <v>100</v>
      </c>
    </row>
    <row r="17" spans="1:25" ht="15" x14ac:dyDescent="0.25">
      <c r="A17" s="18" t="s">
        <v>8</v>
      </c>
      <c r="B17" s="7">
        <v>0.4</v>
      </c>
      <c r="C17" s="7">
        <v>0.4</v>
      </c>
      <c r="D17" s="7">
        <f t="shared" si="3"/>
        <v>0.19999999999999996</v>
      </c>
      <c r="E17" s="17">
        <f t="shared" si="4"/>
        <v>54.8</v>
      </c>
      <c r="F17" s="17">
        <f t="shared" si="4"/>
        <v>1.26</v>
      </c>
      <c r="G17" s="17">
        <f t="shared" si="2"/>
        <v>15.56</v>
      </c>
      <c r="H17" s="17">
        <f t="shared" si="2"/>
        <v>6.64</v>
      </c>
      <c r="I17" s="17">
        <f t="shared" si="2"/>
        <v>5.9399999999999995</v>
      </c>
      <c r="J17" s="17">
        <f t="shared" si="2"/>
        <v>7.0400000000000009</v>
      </c>
      <c r="K17" s="17">
        <f t="shared" si="2"/>
        <v>2.6799999999999997</v>
      </c>
      <c r="L17" s="17">
        <f t="shared" si="2"/>
        <v>3.02</v>
      </c>
      <c r="M17" s="17">
        <f t="shared" si="2"/>
        <v>1.06</v>
      </c>
      <c r="N17" s="17">
        <f t="shared" si="2"/>
        <v>0.43999999999999995</v>
      </c>
      <c r="O17" s="17">
        <f t="shared" si="2"/>
        <v>1.8799999999999997E-2</v>
      </c>
      <c r="P17" s="17">
        <f t="shared" si="2"/>
        <v>0.16439999999999996</v>
      </c>
      <c r="Q17" s="17">
        <f t="shared" si="2"/>
        <v>2.2799999999999999E-3</v>
      </c>
      <c r="R17" s="17">
        <f t="shared" si="2"/>
        <v>4.1200000000000001E-2</v>
      </c>
      <c r="S17" s="17">
        <f t="shared" si="2"/>
        <v>1.7599999999999998E-2</v>
      </c>
      <c r="T17" s="17">
        <f t="shared" si="2"/>
        <v>0.25616</v>
      </c>
      <c r="U17" s="17">
        <f t="shared" si="2"/>
        <v>0.13144</v>
      </c>
      <c r="V17" s="17">
        <f t="shared" si="2"/>
        <v>0.24200000000000002</v>
      </c>
      <c r="W17" s="17">
        <f t="shared" si="2"/>
        <v>0.40000000000000008</v>
      </c>
      <c r="X17" s="17">
        <f t="shared" si="2"/>
        <v>0.28611999999999999</v>
      </c>
      <c r="Y17" s="4">
        <f t="shared" si="5"/>
        <v>99.999999999999986</v>
      </c>
    </row>
    <row r="18" spans="1:25" ht="15" x14ac:dyDescent="0.25">
      <c r="A18" s="18" t="s">
        <v>9</v>
      </c>
      <c r="B18" s="7">
        <v>0.1</v>
      </c>
      <c r="C18" s="7">
        <v>0.1</v>
      </c>
      <c r="D18" s="7">
        <f t="shared" si="3"/>
        <v>0.8</v>
      </c>
      <c r="E18" s="17">
        <f t="shared" si="4"/>
        <v>55.7</v>
      </c>
      <c r="F18" s="17">
        <f t="shared" si="4"/>
        <v>0.84</v>
      </c>
      <c r="G18" s="17">
        <f t="shared" si="2"/>
        <v>18.14</v>
      </c>
      <c r="H18" s="17">
        <f t="shared" si="2"/>
        <v>4.66</v>
      </c>
      <c r="I18" s="17">
        <f t="shared" si="2"/>
        <v>4.8600000000000003</v>
      </c>
      <c r="J18" s="17">
        <f t="shared" si="2"/>
        <v>5.51</v>
      </c>
      <c r="K18" s="17">
        <f t="shared" si="2"/>
        <v>3.6700000000000004</v>
      </c>
      <c r="L18" s="17">
        <f t="shared" si="2"/>
        <v>4.13</v>
      </c>
      <c r="M18" s="17">
        <f t="shared" si="2"/>
        <v>0.49</v>
      </c>
      <c r="N18" s="17">
        <f t="shared" si="2"/>
        <v>0.26</v>
      </c>
      <c r="O18" s="17">
        <f t="shared" si="2"/>
        <v>5.7200000000000008E-2</v>
      </c>
      <c r="P18" s="17">
        <f t="shared" si="2"/>
        <v>0.49109999999999998</v>
      </c>
      <c r="Q18" s="17">
        <f t="shared" si="2"/>
        <v>2.0700000000000002E-3</v>
      </c>
      <c r="R18" s="17">
        <f t="shared" si="2"/>
        <v>4.0300000000000002E-2</v>
      </c>
      <c r="S18" s="17">
        <f t="shared" si="2"/>
        <v>4.9399999999999999E-2</v>
      </c>
      <c r="T18" s="17">
        <f t="shared" si="2"/>
        <v>6.4640000000000003E-2</v>
      </c>
      <c r="U18" s="17">
        <f t="shared" si="2"/>
        <v>4.5760000000000002E-2</v>
      </c>
      <c r="V18" s="17">
        <f t="shared" si="2"/>
        <v>6.8000000000000005E-2</v>
      </c>
      <c r="W18" s="17">
        <f t="shared" si="2"/>
        <v>0.25000000000000006</v>
      </c>
      <c r="X18" s="17">
        <f t="shared" si="2"/>
        <v>0.67153000000000018</v>
      </c>
      <c r="Y18" s="4">
        <f t="shared" si="5"/>
        <v>100.00000000000001</v>
      </c>
    </row>
    <row r="19" spans="1:25" ht="15" x14ac:dyDescent="0.25">
      <c r="A19" s="18" t="s">
        <v>10</v>
      </c>
      <c r="B19" s="7">
        <v>0.9</v>
      </c>
      <c r="C19" s="7">
        <v>0.05</v>
      </c>
      <c r="D19" s="7">
        <f>1-(B19+C19)</f>
        <v>4.9999999999999933E-2</v>
      </c>
      <c r="E19" s="17">
        <f t="shared" si="4"/>
        <v>62.65</v>
      </c>
      <c r="F19" s="17">
        <f t="shared" si="4"/>
        <v>1.0249999999999999</v>
      </c>
      <c r="G19" s="17">
        <f t="shared" si="2"/>
        <v>15.764999999999999</v>
      </c>
      <c r="H19" s="17">
        <f t="shared" si="2"/>
        <v>4.16</v>
      </c>
      <c r="I19" s="17">
        <f t="shared" si="2"/>
        <v>1.7049999999999996</v>
      </c>
      <c r="J19" s="17">
        <f t="shared" si="2"/>
        <v>5.4250000000000007</v>
      </c>
      <c r="K19" s="17">
        <f t="shared" si="2"/>
        <v>2.73</v>
      </c>
      <c r="L19" s="17">
        <f t="shared" si="2"/>
        <v>3.7199999999999998</v>
      </c>
      <c r="M19" s="17">
        <f t="shared" si="2"/>
        <v>0.73499999999999999</v>
      </c>
      <c r="N19" s="17">
        <f t="shared" si="2"/>
        <v>0.315</v>
      </c>
      <c r="O19" s="17">
        <f t="shared" si="2"/>
        <v>1.0899999999999996E-2</v>
      </c>
      <c r="P19" s="17">
        <f t="shared" si="2"/>
        <v>0.12904999999999994</v>
      </c>
      <c r="Q19" s="17">
        <f t="shared" si="2"/>
        <v>9.2999999999999984E-4</v>
      </c>
      <c r="R19" s="17">
        <f t="shared" si="2"/>
        <v>8.6999999999999977E-3</v>
      </c>
      <c r="S19" s="17">
        <f t="shared" si="2"/>
        <v>1.2199999999999997E-2</v>
      </c>
      <c r="T19" s="17">
        <f t="shared" si="2"/>
        <v>6.6040000000000001E-2</v>
      </c>
      <c r="U19" s="17">
        <f t="shared" si="2"/>
        <v>3.3860000000000001E-2</v>
      </c>
      <c r="V19" s="17">
        <f t="shared" si="2"/>
        <v>0.45550000000000002</v>
      </c>
      <c r="W19" s="17">
        <f t="shared" si="2"/>
        <v>0.7350000000000001</v>
      </c>
      <c r="X19" s="17">
        <f t="shared" si="2"/>
        <v>0.31781999999999999</v>
      </c>
      <c r="Y19" s="4">
        <f t="shared" si="5"/>
        <v>100.00000000000001</v>
      </c>
    </row>
    <row r="20" spans="1:25" ht="15" x14ac:dyDescent="0.25">
      <c r="A20" s="18" t="s">
        <v>40</v>
      </c>
      <c r="B20" s="7">
        <v>0.5</v>
      </c>
      <c r="C20" s="7">
        <v>0.3</v>
      </c>
      <c r="D20" s="7">
        <f t="shared" ref="D20:D29" si="6">1-(B20+C20)</f>
        <v>0.19999999999999996</v>
      </c>
      <c r="E20" s="17">
        <f t="shared" si="4"/>
        <v>56.699999999999996</v>
      </c>
      <c r="F20" s="17">
        <f t="shared" si="4"/>
        <v>1.18</v>
      </c>
      <c r="G20" s="17">
        <f t="shared" si="2"/>
        <v>15.759999999999998</v>
      </c>
      <c r="H20" s="17">
        <f t="shared" si="2"/>
        <v>5.94</v>
      </c>
      <c r="I20" s="17">
        <f t="shared" si="2"/>
        <v>4.88</v>
      </c>
      <c r="J20" s="17">
        <f t="shared" si="2"/>
        <v>6.57</v>
      </c>
      <c r="K20" s="17">
        <f t="shared" si="2"/>
        <v>2.75</v>
      </c>
      <c r="L20" s="17">
        <f t="shared" si="2"/>
        <v>3.2499999999999996</v>
      </c>
      <c r="M20" s="17">
        <f t="shared" si="2"/>
        <v>0.95</v>
      </c>
      <c r="N20" s="17">
        <f t="shared" si="2"/>
        <v>0.39999999999999997</v>
      </c>
      <c r="O20" s="17">
        <f t="shared" si="2"/>
        <v>1.9199999999999998E-2</v>
      </c>
      <c r="P20" s="17">
        <f t="shared" si="2"/>
        <v>0.17529999999999996</v>
      </c>
      <c r="Q20" s="17">
        <f t="shared" si="2"/>
        <v>1.9499999999999999E-3</v>
      </c>
      <c r="R20" s="17">
        <f t="shared" si="2"/>
        <v>3.3500000000000002E-2</v>
      </c>
      <c r="S20" s="17">
        <f t="shared" si="2"/>
        <v>1.8199999999999997E-2</v>
      </c>
      <c r="T20" s="17">
        <f t="shared" si="2"/>
        <v>0.20015999999999998</v>
      </c>
      <c r="U20" s="17">
        <f t="shared" si="2"/>
        <v>0.10343999999999999</v>
      </c>
      <c r="V20" s="17">
        <f t="shared" si="2"/>
        <v>0.28200000000000003</v>
      </c>
      <c r="W20" s="17">
        <f t="shared" si="2"/>
        <v>0.47000000000000003</v>
      </c>
      <c r="X20" s="17">
        <f t="shared" si="2"/>
        <v>0.31624999999999998</v>
      </c>
      <c r="Y20" s="4">
        <f t="shared" ref="Y20:Y29" si="7">SUM(E20:X20)</f>
        <v>99.999999999999957</v>
      </c>
    </row>
    <row r="21" spans="1:25" ht="15" x14ac:dyDescent="0.25">
      <c r="A21" s="18" t="s">
        <v>41</v>
      </c>
      <c r="B21" s="7">
        <v>0.7</v>
      </c>
      <c r="C21" s="7">
        <v>0.2</v>
      </c>
      <c r="D21" s="7">
        <f t="shared" si="6"/>
        <v>0.10000000000000009</v>
      </c>
      <c r="E21" s="17">
        <f t="shared" si="4"/>
        <v>59.400000000000006</v>
      </c>
      <c r="F21" s="17">
        <f t="shared" si="4"/>
        <v>1.1300000000000001</v>
      </c>
      <c r="G21" s="17">
        <f t="shared" si="2"/>
        <v>15.63</v>
      </c>
      <c r="H21" s="17">
        <f t="shared" si="2"/>
        <v>5.2200000000000006</v>
      </c>
      <c r="I21" s="17">
        <f t="shared" si="2"/>
        <v>3.4699999999999998</v>
      </c>
      <c r="J21" s="17">
        <f t="shared" si="2"/>
        <v>6.120000000000001</v>
      </c>
      <c r="K21" s="17">
        <f t="shared" si="2"/>
        <v>2.6900000000000004</v>
      </c>
      <c r="L21" s="17">
        <f t="shared" si="2"/>
        <v>3.41</v>
      </c>
      <c r="M21" s="17">
        <f t="shared" si="2"/>
        <v>0.88</v>
      </c>
      <c r="N21" s="17">
        <f t="shared" si="2"/>
        <v>0.37</v>
      </c>
      <c r="O21" s="17">
        <f t="shared" si="2"/>
        <v>1.3400000000000007E-2</v>
      </c>
      <c r="P21" s="17">
        <f t="shared" si="2"/>
        <v>0.13720000000000004</v>
      </c>
      <c r="Q21" s="17">
        <f t="shared" si="2"/>
        <v>1.49E-3</v>
      </c>
      <c r="R21" s="17">
        <f t="shared" si="2"/>
        <v>2.2100000000000005E-2</v>
      </c>
      <c r="S21" s="17">
        <f t="shared" si="2"/>
        <v>1.3800000000000005E-2</v>
      </c>
      <c r="T21" s="17">
        <f t="shared" si="2"/>
        <v>0.14807999999999999</v>
      </c>
      <c r="U21" s="17">
        <f t="shared" si="2"/>
        <v>7.5719999999999996E-2</v>
      </c>
      <c r="V21" s="17">
        <f t="shared" si="2"/>
        <v>0.371</v>
      </c>
      <c r="W21" s="17">
        <f t="shared" si="2"/>
        <v>0.6</v>
      </c>
      <c r="X21" s="17">
        <f t="shared" si="2"/>
        <v>0.29721000000000009</v>
      </c>
      <c r="Y21" s="4">
        <f t="shared" si="7"/>
        <v>100.00000000000001</v>
      </c>
    </row>
    <row r="22" spans="1:25" ht="15" x14ac:dyDescent="0.25">
      <c r="A22" s="18" t="s">
        <v>42</v>
      </c>
      <c r="B22" s="7">
        <v>0.6</v>
      </c>
      <c r="C22" s="7">
        <v>0.2</v>
      </c>
      <c r="D22" s="7">
        <f t="shared" si="6"/>
        <v>0.19999999999999996</v>
      </c>
      <c r="E22" s="17">
        <f t="shared" si="4"/>
        <v>58.599999999999994</v>
      </c>
      <c r="F22" s="17">
        <f t="shared" si="4"/>
        <v>1.0999999999999999</v>
      </c>
      <c r="G22" s="17">
        <f t="shared" si="2"/>
        <v>15.959999999999999</v>
      </c>
      <c r="H22" s="17">
        <f t="shared" si="2"/>
        <v>5.2399999999999993</v>
      </c>
      <c r="I22" s="17">
        <f t="shared" si="2"/>
        <v>3.82</v>
      </c>
      <c r="J22" s="17">
        <f t="shared" si="2"/>
        <v>6.1000000000000005</v>
      </c>
      <c r="K22" s="17">
        <f t="shared" si="2"/>
        <v>2.82</v>
      </c>
      <c r="L22" s="17">
        <f t="shared" si="2"/>
        <v>3.48</v>
      </c>
      <c r="M22" s="17">
        <f t="shared" si="2"/>
        <v>0.84</v>
      </c>
      <c r="N22" s="17">
        <f t="shared" si="2"/>
        <v>0.35999999999999993</v>
      </c>
      <c r="O22" s="17">
        <f t="shared" si="2"/>
        <v>1.9599999999999999E-2</v>
      </c>
      <c r="P22" s="17">
        <f t="shared" si="2"/>
        <v>0.18619999999999998</v>
      </c>
      <c r="Q22" s="17">
        <f t="shared" si="2"/>
        <v>1.6199999999999999E-3</v>
      </c>
      <c r="R22" s="17">
        <f t="shared" si="2"/>
        <v>2.5799999999999997E-2</v>
      </c>
      <c r="S22" s="17">
        <f t="shared" si="2"/>
        <v>1.8799999999999997E-2</v>
      </c>
      <c r="T22" s="17">
        <f t="shared" si="2"/>
        <v>0.14415999999999998</v>
      </c>
      <c r="U22" s="17">
        <f t="shared" si="2"/>
        <v>7.5439999999999993E-2</v>
      </c>
      <c r="V22" s="17">
        <f t="shared" si="2"/>
        <v>0.32200000000000001</v>
      </c>
      <c r="W22" s="17">
        <f t="shared" si="2"/>
        <v>0.54</v>
      </c>
      <c r="X22" s="17">
        <f t="shared" si="2"/>
        <v>0.34638000000000002</v>
      </c>
      <c r="Y22" s="4">
        <f t="shared" si="7"/>
        <v>99.999999999999986</v>
      </c>
    </row>
    <row r="23" spans="1:25" ht="15" x14ac:dyDescent="0.25">
      <c r="A23" s="18" t="s">
        <v>43</v>
      </c>
      <c r="B23" s="7">
        <v>0.3</v>
      </c>
      <c r="C23" s="7">
        <v>0.5</v>
      </c>
      <c r="D23" s="7">
        <f t="shared" si="6"/>
        <v>0.19999999999999996</v>
      </c>
      <c r="E23" s="17">
        <f t="shared" si="4"/>
        <v>52.9</v>
      </c>
      <c r="F23" s="17">
        <f t="shared" si="4"/>
        <v>1.3399999999999999</v>
      </c>
      <c r="G23" s="17">
        <f t="shared" si="2"/>
        <v>15.359999999999998</v>
      </c>
      <c r="H23" s="17">
        <f t="shared" si="2"/>
        <v>7.34</v>
      </c>
      <c r="I23" s="17">
        <f t="shared" si="2"/>
        <v>6.9999999999999991</v>
      </c>
      <c r="J23" s="17">
        <f t="shared" si="2"/>
        <v>7.51</v>
      </c>
      <c r="K23" s="17">
        <f t="shared" si="2"/>
        <v>2.61</v>
      </c>
      <c r="L23" s="17">
        <f t="shared" si="2"/>
        <v>2.7899999999999996</v>
      </c>
      <c r="M23" s="17">
        <f t="shared" si="2"/>
        <v>1.1700000000000002</v>
      </c>
      <c r="N23" s="17">
        <f t="shared" si="2"/>
        <v>0.47999999999999993</v>
      </c>
      <c r="O23" s="17">
        <f t="shared" si="2"/>
        <v>1.84E-2</v>
      </c>
      <c r="P23" s="17">
        <f t="shared" si="2"/>
        <v>0.15349999999999997</v>
      </c>
      <c r="Q23" s="17">
        <f t="shared" si="2"/>
        <v>2.6099999999999999E-3</v>
      </c>
      <c r="R23" s="17">
        <f t="shared" si="2"/>
        <v>4.8899999999999999E-2</v>
      </c>
      <c r="S23" s="17">
        <f t="shared" si="2"/>
        <v>1.6999999999999998E-2</v>
      </c>
      <c r="T23" s="17">
        <f t="shared" si="2"/>
        <v>0.31215999999999999</v>
      </c>
      <c r="U23" s="17">
        <f t="shared" si="2"/>
        <v>0.15944</v>
      </c>
      <c r="V23" s="17">
        <f t="shared" si="2"/>
        <v>0.20200000000000001</v>
      </c>
      <c r="W23" s="17">
        <f t="shared" si="2"/>
        <v>0.32999999999999996</v>
      </c>
      <c r="X23" s="17">
        <f t="shared" si="2"/>
        <v>0.25599</v>
      </c>
      <c r="Y23" s="4">
        <f t="shared" si="7"/>
        <v>100.00000000000001</v>
      </c>
    </row>
    <row r="24" spans="1:25" ht="15" x14ac:dyDescent="0.25">
      <c r="A24" s="18" t="s">
        <v>44</v>
      </c>
      <c r="B24" s="7">
        <v>0.9</v>
      </c>
      <c r="C24" s="7">
        <v>0</v>
      </c>
      <c r="D24" s="7">
        <f t="shared" si="6"/>
        <v>9.9999999999999978E-2</v>
      </c>
      <c r="E24" s="17">
        <f t="shared" si="4"/>
        <v>63.2</v>
      </c>
      <c r="F24" s="17">
        <f t="shared" si="4"/>
        <v>0.97</v>
      </c>
      <c r="G24" s="17">
        <f t="shared" si="2"/>
        <v>16.029999999999998</v>
      </c>
      <c r="H24" s="17">
        <f t="shared" si="2"/>
        <v>3.82</v>
      </c>
      <c r="I24" s="17">
        <f t="shared" si="2"/>
        <v>1.3499999999999999</v>
      </c>
      <c r="J24" s="17">
        <f t="shared" si="2"/>
        <v>5.1800000000000006</v>
      </c>
      <c r="K24" s="17">
        <f t="shared" si="2"/>
        <v>2.83</v>
      </c>
      <c r="L24" s="17">
        <f t="shared" si="2"/>
        <v>3.8699999999999997</v>
      </c>
      <c r="M24" s="17">
        <f t="shared" si="2"/>
        <v>0.66</v>
      </c>
      <c r="N24" s="17">
        <f t="shared" si="2"/>
        <v>0.29000000000000004</v>
      </c>
      <c r="O24" s="17">
        <f t="shared" si="2"/>
        <v>1.4200000000000001E-2</v>
      </c>
      <c r="P24" s="17">
        <f t="shared" si="2"/>
        <v>0.15899999999999997</v>
      </c>
      <c r="Q24" s="17">
        <f t="shared" si="2"/>
        <v>8.3000000000000001E-4</v>
      </c>
      <c r="R24" s="17">
        <f t="shared" si="2"/>
        <v>6.6999999999999994E-3</v>
      </c>
      <c r="S24" s="17">
        <f t="shared" si="2"/>
        <v>1.4999999999999999E-2</v>
      </c>
      <c r="T24" s="17">
        <f t="shared" si="2"/>
        <v>3.6080000000000001E-2</v>
      </c>
      <c r="U24" s="17">
        <f t="shared" si="2"/>
        <v>1.9720000000000001E-2</v>
      </c>
      <c r="V24" s="17">
        <f t="shared" si="2"/>
        <v>0.45100000000000001</v>
      </c>
      <c r="W24" s="17">
        <f t="shared" si="2"/>
        <v>0.7400000000000001</v>
      </c>
      <c r="X24" s="17">
        <f t="shared" ref="G24:X29" si="8">$B24*X$4+$C24*X$5+$D24*X$6</f>
        <v>0.35747000000000007</v>
      </c>
      <c r="Y24" s="4">
        <f t="shared" si="7"/>
        <v>100</v>
      </c>
    </row>
    <row r="25" spans="1:25" ht="15" x14ac:dyDescent="0.25">
      <c r="A25" s="18" t="s">
        <v>45</v>
      </c>
      <c r="B25" s="7">
        <v>0</v>
      </c>
      <c r="C25" s="7">
        <v>0.9</v>
      </c>
      <c r="D25" s="7">
        <f t="shared" si="6"/>
        <v>9.9999999999999978E-2</v>
      </c>
      <c r="E25" s="17">
        <f t="shared" si="4"/>
        <v>46.1</v>
      </c>
      <c r="F25" s="17">
        <f t="shared" si="4"/>
        <v>1.6900000000000002</v>
      </c>
      <c r="G25" s="17">
        <f t="shared" si="8"/>
        <v>14.23</v>
      </c>
      <c r="H25" s="17">
        <f t="shared" si="8"/>
        <v>10.120000000000001</v>
      </c>
      <c r="I25" s="17">
        <f t="shared" si="8"/>
        <v>10.889999999999999</v>
      </c>
      <c r="J25" s="17">
        <f t="shared" si="8"/>
        <v>9.41</v>
      </c>
      <c r="K25" s="17">
        <f t="shared" si="8"/>
        <v>2.2000000000000002</v>
      </c>
      <c r="L25" s="17">
        <f t="shared" si="8"/>
        <v>1.8</v>
      </c>
      <c r="M25" s="17">
        <f t="shared" si="8"/>
        <v>1.6500000000000001</v>
      </c>
      <c r="N25" s="17">
        <f t="shared" si="8"/>
        <v>0.65</v>
      </c>
      <c r="O25" s="17">
        <f t="shared" si="8"/>
        <v>1.06E-2</v>
      </c>
      <c r="P25" s="17">
        <f t="shared" si="8"/>
        <v>6.0899999999999982E-2</v>
      </c>
      <c r="Q25" s="17">
        <f t="shared" si="8"/>
        <v>3.8000000000000004E-3</v>
      </c>
      <c r="R25" s="17">
        <f t="shared" si="8"/>
        <v>7.6000000000000012E-2</v>
      </c>
      <c r="S25" s="17">
        <f t="shared" si="8"/>
        <v>9.5999999999999992E-3</v>
      </c>
      <c r="T25" s="17">
        <f t="shared" si="8"/>
        <v>0.54008</v>
      </c>
      <c r="U25" s="17">
        <f t="shared" si="8"/>
        <v>0.27172000000000002</v>
      </c>
      <c r="V25" s="17">
        <f t="shared" si="8"/>
        <v>9.1000000000000011E-2</v>
      </c>
      <c r="W25" s="17">
        <f t="shared" si="8"/>
        <v>0.11000000000000001</v>
      </c>
      <c r="X25" s="17">
        <f t="shared" si="8"/>
        <v>8.6299999999999988E-2</v>
      </c>
      <c r="Y25" s="4">
        <f t="shared" si="7"/>
        <v>100</v>
      </c>
    </row>
    <row r="26" spans="1:25" ht="15" x14ac:dyDescent="0.25">
      <c r="A26" s="18" t="s">
        <v>46</v>
      </c>
      <c r="B26" s="7">
        <v>0.9</v>
      </c>
      <c r="C26" s="7">
        <v>0.1</v>
      </c>
      <c r="D26" s="7">
        <f t="shared" si="6"/>
        <v>0</v>
      </c>
      <c r="E26" s="17">
        <f t="shared" si="4"/>
        <v>62.1</v>
      </c>
      <c r="F26" s="17">
        <f t="shared" si="4"/>
        <v>1.08</v>
      </c>
      <c r="G26" s="17">
        <f t="shared" si="8"/>
        <v>15.5</v>
      </c>
      <c r="H26" s="17">
        <f t="shared" si="8"/>
        <v>4.5</v>
      </c>
      <c r="I26" s="17">
        <f t="shared" si="8"/>
        <v>2.06</v>
      </c>
      <c r="J26" s="17">
        <f t="shared" si="8"/>
        <v>5.6700000000000008</v>
      </c>
      <c r="K26" s="17">
        <f t="shared" si="8"/>
        <v>2.6300000000000003</v>
      </c>
      <c r="L26" s="17">
        <f t="shared" si="8"/>
        <v>3.57</v>
      </c>
      <c r="M26" s="17">
        <f t="shared" si="8"/>
        <v>0.81</v>
      </c>
      <c r="N26" s="17">
        <f t="shared" si="8"/>
        <v>0.34</v>
      </c>
      <c r="O26" s="17">
        <f t="shared" si="8"/>
        <v>7.6000000000000009E-3</v>
      </c>
      <c r="P26" s="17">
        <f t="shared" si="8"/>
        <v>9.9100000000000008E-2</v>
      </c>
      <c r="Q26" s="17">
        <f t="shared" si="8"/>
        <v>1.0300000000000001E-3</v>
      </c>
      <c r="R26" s="17">
        <f t="shared" si="8"/>
        <v>1.0700000000000001E-2</v>
      </c>
      <c r="S26" s="17">
        <f t="shared" si="8"/>
        <v>9.4000000000000004E-3</v>
      </c>
      <c r="T26" s="17">
        <f t="shared" si="8"/>
        <v>9.6000000000000002E-2</v>
      </c>
      <c r="U26" s="17">
        <f t="shared" si="8"/>
        <v>4.8000000000000001E-2</v>
      </c>
      <c r="V26" s="17">
        <f t="shared" si="8"/>
        <v>0.46</v>
      </c>
      <c r="W26" s="17">
        <f t="shared" si="8"/>
        <v>0.73000000000000009</v>
      </c>
      <c r="X26" s="17">
        <f t="shared" si="8"/>
        <v>0.27817000000000003</v>
      </c>
      <c r="Y26" s="4">
        <f t="shared" si="7"/>
        <v>100.00000000000001</v>
      </c>
    </row>
    <row r="27" spans="1:25" ht="15" x14ac:dyDescent="0.25">
      <c r="A27" s="18" t="s">
        <v>47</v>
      </c>
      <c r="B27" s="7">
        <v>1</v>
      </c>
      <c r="C27" s="7">
        <v>0</v>
      </c>
      <c r="D27" s="7">
        <f t="shared" si="6"/>
        <v>0</v>
      </c>
      <c r="E27" s="17">
        <f t="shared" ref="E27:F29" si="9">$B27*E$4+$C27*E$5+$D27*E$6</f>
        <v>64</v>
      </c>
      <c r="F27" s="17">
        <f t="shared" si="9"/>
        <v>1</v>
      </c>
      <c r="G27" s="17">
        <f t="shared" si="8"/>
        <v>15.7</v>
      </c>
      <c r="H27" s="17">
        <f t="shared" si="8"/>
        <v>3.8</v>
      </c>
      <c r="I27" s="17">
        <f t="shared" si="8"/>
        <v>1</v>
      </c>
      <c r="J27" s="17">
        <f t="shared" si="8"/>
        <v>5.2</v>
      </c>
      <c r="K27" s="17">
        <f t="shared" si="8"/>
        <v>2.7</v>
      </c>
      <c r="L27" s="17">
        <f t="shared" si="8"/>
        <v>3.8</v>
      </c>
      <c r="M27" s="17">
        <f t="shared" si="8"/>
        <v>0.7</v>
      </c>
      <c r="N27" s="17">
        <f t="shared" si="8"/>
        <v>0.3</v>
      </c>
      <c r="O27" s="17">
        <f t="shared" si="8"/>
        <v>8.0000000000000002E-3</v>
      </c>
      <c r="P27" s="17">
        <f t="shared" si="8"/>
        <v>0.11</v>
      </c>
      <c r="Q27" s="17">
        <f t="shared" si="8"/>
        <v>6.9999999999999999E-4</v>
      </c>
      <c r="R27" s="17">
        <f t="shared" si="8"/>
        <v>3.0000000000000001E-3</v>
      </c>
      <c r="S27" s="17">
        <f t="shared" si="8"/>
        <v>0.01</v>
      </c>
      <c r="T27" s="17">
        <f t="shared" si="8"/>
        <v>0.04</v>
      </c>
      <c r="U27" s="17">
        <f t="shared" si="8"/>
        <v>0.02</v>
      </c>
      <c r="V27" s="17">
        <f t="shared" si="8"/>
        <v>0.5</v>
      </c>
      <c r="W27" s="17">
        <f t="shared" si="8"/>
        <v>0.8</v>
      </c>
      <c r="X27" s="17">
        <f t="shared" si="8"/>
        <v>0.30830000000000002</v>
      </c>
      <c r="Y27" s="4">
        <f t="shared" si="7"/>
        <v>100</v>
      </c>
    </row>
    <row r="28" spans="1:25" ht="15" x14ac:dyDescent="0.25">
      <c r="A28" s="18" t="s">
        <v>48</v>
      </c>
      <c r="B28" s="7">
        <v>0</v>
      </c>
      <c r="C28" s="7">
        <v>1</v>
      </c>
      <c r="D28" s="7">
        <f t="shared" si="6"/>
        <v>0</v>
      </c>
      <c r="E28" s="17">
        <f t="shared" si="9"/>
        <v>45</v>
      </c>
      <c r="F28" s="17">
        <f t="shared" si="9"/>
        <v>1.8</v>
      </c>
      <c r="G28" s="17">
        <f t="shared" si="8"/>
        <v>13.7</v>
      </c>
      <c r="H28" s="17">
        <f t="shared" si="8"/>
        <v>10.8</v>
      </c>
      <c r="I28" s="17">
        <f t="shared" si="8"/>
        <v>11.6</v>
      </c>
      <c r="J28" s="17">
        <f t="shared" si="8"/>
        <v>9.9</v>
      </c>
      <c r="K28" s="17">
        <f t="shared" si="8"/>
        <v>2</v>
      </c>
      <c r="L28" s="17">
        <f t="shared" si="8"/>
        <v>1.5</v>
      </c>
      <c r="M28" s="17">
        <f t="shared" si="8"/>
        <v>1.8</v>
      </c>
      <c r="N28" s="17">
        <f t="shared" si="8"/>
        <v>0.7</v>
      </c>
      <c r="O28" s="17">
        <f t="shared" si="8"/>
        <v>4.0000000000000001E-3</v>
      </c>
      <c r="P28" s="17">
        <f t="shared" si="8"/>
        <v>1E-3</v>
      </c>
      <c r="Q28" s="17">
        <f t="shared" si="8"/>
        <v>4.0000000000000001E-3</v>
      </c>
      <c r="R28" s="17">
        <f t="shared" si="8"/>
        <v>0.08</v>
      </c>
      <c r="S28" s="17">
        <f t="shared" si="8"/>
        <v>4.0000000000000001E-3</v>
      </c>
      <c r="T28" s="17">
        <f t="shared" si="8"/>
        <v>0.6</v>
      </c>
      <c r="U28" s="17">
        <f t="shared" si="8"/>
        <v>0.3</v>
      </c>
      <c r="V28" s="17">
        <f t="shared" si="8"/>
        <v>0.1</v>
      </c>
      <c r="W28" s="17">
        <f t="shared" si="8"/>
        <v>0.1</v>
      </c>
      <c r="X28" s="17">
        <f t="shared" si="8"/>
        <v>7.0000000000000001E-3</v>
      </c>
      <c r="Y28" s="4">
        <f t="shared" si="7"/>
        <v>100</v>
      </c>
    </row>
    <row r="29" spans="1:25" ht="15" x14ac:dyDescent="0.25">
      <c r="A29" s="18" t="s">
        <v>49</v>
      </c>
      <c r="B29" s="7">
        <v>0</v>
      </c>
      <c r="C29" s="7">
        <v>0</v>
      </c>
      <c r="D29" s="7">
        <f t="shared" si="6"/>
        <v>1</v>
      </c>
      <c r="E29" s="17">
        <f t="shared" si="9"/>
        <v>56</v>
      </c>
      <c r="F29" s="17">
        <f t="shared" si="9"/>
        <v>0.7</v>
      </c>
      <c r="G29" s="17">
        <f t="shared" si="8"/>
        <v>19</v>
      </c>
      <c r="H29" s="17">
        <f t="shared" si="8"/>
        <v>4</v>
      </c>
      <c r="I29" s="17">
        <f t="shared" si="8"/>
        <v>4.5</v>
      </c>
      <c r="J29" s="17">
        <f t="shared" si="8"/>
        <v>5</v>
      </c>
      <c r="K29" s="17">
        <f t="shared" si="8"/>
        <v>4</v>
      </c>
      <c r="L29" s="17">
        <f t="shared" si="8"/>
        <v>4.5</v>
      </c>
      <c r="M29" s="17">
        <f t="shared" si="8"/>
        <v>0.3</v>
      </c>
      <c r="N29" s="17">
        <f t="shared" si="8"/>
        <v>0.2</v>
      </c>
      <c r="O29" s="17">
        <f t="shared" si="8"/>
        <v>7.0000000000000007E-2</v>
      </c>
      <c r="P29" s="17">
        <f t="shared" si="8"/>
        <v>0.6</v>
      </c>
      <c r="Q29" s="17">
        <f t="shared" si="8"/>
        <v>2E-3</v>
      </c>
      <c r="R29" s="17">
        <f t="shared" si="8"/>
        <v>0.04</v>
      </c>
      <c r="S29" s="17">
        <f t="shared" si="8"/>
        <v>0.06</v>
      </c>
      <c r="T29" s="17">
        <f t="shared" si="8"/>
        <v>8.0000000000000004E-4</v>
      </c>
      <c r="U29" s="17">
        <f t="shared" si="8"/>
        <v>1.72E-2</v>
      </c>
      <c r="V29" s="17">
        <f t="shared" si="8"/>
        <v>0.01</v>
      </c>
      <c r="W29" s="17">
        <f t="shared" si="8"/>
        <v>0.2</v>
      </c>
      <c r="X29" s="17">
        <f t="shared" si="8"/>
        <v>0.8</v>
      </c>
      <c r="Y29" s="4">
        <f t="shared" si="7"/>
        <v>100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14"/>
  <sheetViews>
    <sheetView workbookViewId="0">
      <selection activeCell="I24" sqref="I24"/>
    </sheetView>
  </sheetViews>
  <sheetFormatPr baseColWidth="10" defaultRowHeight="14.25" x14ac:dyDescent="0.2"/>
  <cols>
    <col min="1" max="16384" width="11.42578125" style="21"/>
  </cols>
  <sheetData>
    <row r="1" spans="1:22" x14ac:dyDescent="0.2">
      <c r="A1" s="19"/>
      <c r="B1" s="20" t="s">
        <v>11</v>
      </c>
      <c r="C1" s="20" t="s">
        <v>12</v>
      </c>
      <c r="D1" s="20" t="s">
        <v>13</v>
      </c>
      <c r="E1" s="20" t="s">
        <v>14</v>
      </c>
      <c r="F1" s="20" t="s">
        <v>15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0" t="s">
        <v>30</v>
      </c>
      <c r="M1" s="20" t="s">
        <v>31</v>
      </c>
      <c r="N1" s="20" t="s">
        <v>32</v>
      </c>
      <c r="O1" s="20" t="s">
        <v>33</v>
      </c>
      <c r="P1" s="20" t="s">
        <v>34</v>
      </c>
      <c r="Q1" s="20" t="s">
        <v>35</v>
      </c>
      <c r="R1" s="20" t="s">
        <v>36</v>
      </c>
      <c r="S1" s="20" t="s">
        <v>37</v>
      </c>
      <c r="T1" s="20" t="s">
        <v>38</v>
      </c>
      <c r="U1" s="20" t="s">
        <v>39</v>
      </c>
      <c r="V1" s="19"/>
    </row>
    <row r="2" spans="1:22" x14ac:dyDescent="0.2">
      <c r="A2" s="20" t="s">
        <v>1</v>
      </c>
      <c r="B2" s="20">
        <v>51.3</v>
      </c>
      <c r="C2" s="20">
        <v>1.28</v>
      </c>
      <c r="D2" s="20">
        <v>16.02</v>
      </c>
      <c r="E2" s="20">
        <v>7.3800000000000008</v>
      </c>
      <c r="F2" s="20">
        <v>7.6999999999999993</v>
      </c>
      <c r="G2" s="20">
        <v>7.4700000000000006</v>
      </c>
      <c r="H2" s="20">
        <v>2.87</v>
      </c>
      <c r="I2" s="20">
        <v>2.9299999999999997</v>
      </c>
      <c r="J2" s="20">
        <v>1.0899999999999999</v>
      </c>
      <c r="K2" s="20">
        <v>0.46</v>
      </c>
      <c r="L2" s="20">
        <v>3.0800000000000004E-2</v>
      </c>
      <c r="M2" s="20">
        <v>0.2515</v>
      </c>
      <c r="N2" s="20">
        <v>2.8700000000000002E-3</v>
      </c>
      <c r="O2" s="20">
        <v>5.6300000000000003E-2</v>
      </c>
      <c r="P2" s="20">
        <v>2.7E-2</v>
      </c>
      <c r="Q2" s="20">
        <v>0.30431999999999998</v>
      </c>
      <c r="R2" s="20">
        <v>0.15887999999999999</v>
      </c>
      <c r="S2" s="20">
        <v>0.10400000000000001</v>
      </c>
      <c r="T2" s="20">
        <v>0.21000000000000002</v>
      </c>
      <c r="U2" s="20">
        <v>0.35433000000000009</v>
      </c>
      <c r="V2" s="19"/>
    </row>
    <row r="3" spans="1:22" x14ac:dyDescent="0.2">
      <c r="A3" s="20" t="s">
        <v>2</v>
      </c>
      <c r="B3" s="20">
        <v>57.3</v>
      </c>
      <c r="C3" s="20">
        <v>0.89999999999999991</v>
      </c>
      <c r="D3" s="20">
        <v>17.48</v>
      </c>
      <c r="E3" s="20">
        <v>4.6199999999999992</v>
      </c>
      <c r="F3" s="20">
        <v>4.16</v>
      </c>
      <c r="G3" s="20">
        <v>5.5500000000000007</v>
      </c>
      <c r="H3" s="20">
        <v>3.41</v>
      </c>
      <c r="I3" s="20">
        <v>3.9899999999999998</v>
      </c>
      <c r="J3" s="20">
        <v>0.57000000000000006</v>
      </c>
      <c r="K3" s="20">
        <v>0.27999999999999997</v>
      </c>
      <c r="L3" s="20">
        <v>4.48E-2</v>
      </c>
      <c r="M3" s="20">
        <v>0.3931</v>
      </c>
      <c r="N3" s="20">
        <v>1.81E-3</v>
      </c>
      <c r="O3" s="20">
        <v>3.2899999999999999E-2</v>
      </c>
      <c r="P3" s="20">
        <v>3.9399999999999998E-2</v>
      </c>
      <c r="Q3" s="20">
        <v>7.2479999999999989E-2</v>
      </c>
      <c r="R3" s="20">
        <v>4.632E-2</v>
      </c>
      <c r="S3" s="20">
        <v>0.16600000000000001</v>
      </c>
      <c r="T3" s="20">
        <v>0.37</v>
      </c>
      <c r="U3" s="20">
        <v>0.57318999999999998</v>
      </c>
      <c r="V3" s="19"/>
    </row>
    <row r="4" spans="1:22" x14ac:dyDescent="0.2">
      <c r="A4" s="20" t="s">
        <v>3</v>
      </c>
      <c r="B4" s="20">
        <v>57.5</v>
      </c>
      <c r="C4" s="20">
        <v>1.2100000000000002</v>
      </c>
      <c r="D4" s="20">
        <v>15.430000000000001</v>
      </c>
      <c r="E4" s="20">
        <v>5.92</v>
      </c>
      <c r="F4" s="20">
        <v>4.53</v>
      </c>
      <c r="G4" s="20">
        <v>6.59</v>
      </c>
      <c r="H4" s="20">
        <v>2.6200000000000006</v>
      </c>
      <c r="I4" s="20">
        <v>3.1799999999999997</v>
      </c>
      <c r="J4" s="20">
        <v>0.99</v>
      </c>
      <c r="K4" s="20">
        <v>0.41000000000000003</v>
      </c>
      <c r="L4" s="20">
        <v>1.3000000000000006E-2</v>
      </c>
      <c r="M4" s="20">
        <v>0.12630000000000005</v>
      </c>
      <c r="N4" s="20">
        <v>1.82E-3</v>
      </c>
      <c r="O4" s="20">
        <v>2.9800000000000004E-2</v>
      </c>
      <c r="P4" s="20">
        <v>1.3200000000000005E-2</v>
      </c>
      <c r="Q4" s="20">
        <v>0.20407999999999998</v>
      </c>
      <c r="R4" s="20">
        <v>0.10371999999999999</v>
      </c>
      <c r="S4" s="20">
        <v>0.33099999999999996</v>
      </c>
      <c r="T4" s="20">
        <v>0.53</v>
      </c>
      <c r="U4" s="20">
        <v>0.2670800000000001</v>
      </c>
      <c r="V4" s="19"/>
    </row>
    <row r="5" spans="1:22" x14ac:dyDescent="0.2">
      <c r="A5" s="20" t="s">
        <v>4</v>
      </c>
      <c r="B5" s="20">
        <v>58.900000000000006</v>
      </c>
      <c r="C5" s="20">
        <v>0.96</v>
      </c>
      <c r="D5" s="20">
        <v>16.82</v>
      </c>
      <c r="E5" s="20">
        <v>4.58</v>
      </c>
      <c r="F5" s="20">
        <v>3.46</v>
      </c>
      <c r="G5" s="20">
        <v>5.59</v>
      </c>
      <c r="H5" s="20">
        <v>3.1500000000000004</v>
      </c>
      <c r="I5" s="20">
        <v>3.8499999999999996</v>
      </c>
      <c r="J5" s="20">
        <v>0.65</v>
      </c>
      <c r="K5" s="20">
        <v>0.3</v>
      </c>
      <c r="L5" s="20">
        <v>3.2400000000000005E-2</v>
      </c>
      <c r="M5" s="20">
        <v>0.29509999999999997</v>
      </c>
      <c r="N5" s="20">
        <v>1.5500000000000002E-3</v>
      </c>
      <c r="O5" s="20">
        <v>2.5500000000000002E-2</v>
      </c>
      <c r="P5" s="20">
        <v>2.9400000000000003E-2</v>
      </c>
      <c r="Q5" s="20">
        <v>8.0320000000000003E-2</v>
      </c>
      <c r="R5" s="20">
        <v>4.6880000000000005E-2</v>
      </c>
      <c r="S5" s="20">
        <v>0.26400000000000001</v>
      </c>
      <c r="T5" s="20">
        <v>0.49000000000000005</v>
      </c>
      <c r="U5" s="20">
        <v>0.47485000000000011</v>
      </c>
      <c r="V5" s="19"/>
    </row>
    <row r="6" spans="1:22" x14ac:dyDescent="0.2">
      <c r="A6" s="20" t="s">
        <v>5</v>
      </c>
      <c r="B6" s="20">
        <v>55.400000000000006</v>
      </c>
      <c r="C6" s="20">
        <v>0.98</v>
      </c>
      <c r="D6" s="20">
        <v>17.28</v>
      </c>
      <c r="E6" s="20">
        <v>5.32</v>
      </c>
      <c r="F6" s="20">
        <v>5.22</v>
      </c>
      <c r="G6" s="20">
        <v>6.0200000000000005</v>
      </c>
      <c r="H6" s="20">
        <v>3.34</v>
      </c>
      <c r="I6" s="20">
        <v>3.76</v>
      </c>
      <c r="J6" s="20">
        <v>0.67999999999999994</v>
      </c>
      <c r="K6" s="20">
        <v>0.31999999999999995</v>
      </c>
      <c r="L6" s="20">
        <v>4.4400000000000002E-2</v>
      </c>
      <c r="M6" s="20">
        <v>0.38219999999999998</v>
      </c>
      <c r="N6" s="20">
        <v>2.14E-3</v>
      </c>
      <c r="O6" s="20">
        <v>4.0599999999999997E-2</v>
      </c>
      <c r="P6" s="20">
        <v>3.8799999999999994E-2</v>
      </c>
      <c r="Q6" s="20">
        <v>0.12848000000000001</v>
      </c>
      <c r="R6" s="20">
        <v>7.4319999999999997E-2</v>
      </c>
      <c r="S6" s="20">
        <v>0.126</v>
      </c>
      <c r="T6" s="20">
        <v>0.30000000000000004</v>
      </c>
      <c r="U6" s="20">
        <v>0.54305999999999999</v>
      </c>
      <c r="V6" s="19"/>
    </row>
    <row r="7" spans="1:22" x14ac:dyDescent="0.2">
      <c r="A7" s="20" t="s">
        <v>6</v>
      </c>
      <c r="B7" s="20">
        <v>52.1</v>
      </c>
      <c r="C7" s="20">
        <v>1.31</v>
      </c>
      <c r="D7" s="20">
        <v>15.690000000000001</v>
      </c>
      <c r="E7" s="20">
        <v>7.36</v>
      </c>
      <c r="F7" s="20">
        <v>7.35</v>
      </c>
      <c r="G7" s="20">
        <v>7.49</v>
      </c>
      <c r="H7" s="20">
        <v>2.74</v>
      </c>
      <c r="I7" s="20">
        <v>2.8600000000000003</v>
      </c>
      <c r="J7" s="20">
        <v>1.1300000000000001</v>
      </c>
      <c r="K7" s="20">
        <v>0.47</v>
      </c>
      <c r="L7" s="20">
        <v>2.4600000000000004E-2</v>
      </c>
      <c r="M7" s="20">
        <v>0.20250000000000001</v>
      </c>
      <c r="N7" s="20">
        <v>2.7400000000000002E-3</v>
      </c>
      <c r="O7" s="20">
        <v>5.2600000000000008E-2</v>
      </c>
      <c r="P7" s="20">
        <v>2.2000000000000002E-2</v>
      </c>
      <c r="Q7" s="20">
        <v>0.30824000000000001</v>
      </c>
      <c r="R7" s="20">
        <v>0.15916</v>
      </c>
      <c r="S7" s="20">
        <v>0.15300000000000002</v>
      </c>
      <c r="T7" s="20">
        <v>0.27</v>
      </c>
      <c r="U7" s="20">
        <v>0.30516000000000004</v>
      </c>
      <c r="V7" s="19"/>
    </row>
    <row r="8" spans="1:22" x14ac:dyDescent="0.2">
      <c r="A8" s="20" t="s">
        <v>7</v>
      </c>
      <c r="B8" s="20">
        <v>61.300000000000004</v>
      </c>
      <c r="C8" s="20">
        <v>1.05</v>
      </c>
      <c r="D8" s="20">
        <v>15.829999999999998</v>
      </c>
      <c r="E8" s="20">
        <v>4.5199999999999996</v>
      </c>
      <c r="F8" s="20">
        <v>2.4099999999999997</v>
      </c>
      <c r="G8" s="20">
        <v>5.65</v>
      </c>
      <c r="H8" s="20">
        <v>2.7600000000000002</v>
      </c>
      <c r="I8" s="20">
        <v>3.6399999999999997</v>
      </c>
      <c r="J8" s="20">
        <v>0.77</v>
      </c>
      <c r="K8" s="20">
        <v>0.33</v>
      </c>
      <c r="L8" s="20">
        <v>1.38E-2</v>
      </c>
      <c r="M8" s="20">
        <v>0.14810000000000001</v>
      </c>
      <c r="N8" s="20">
        <v>1.16E-3</v>
      </c>
      <c r="O8" s="20">
        <v>1.44E-2</v>
      </c>
      <c r="P8" s="20">
        <v>1.4399999999999998E-2</v>
      </c>
      <c r="Q8" s="20">
        <v>9.2079999999999995E-2</v>
      </c>
      <c r="R8" s="20">
        <v>4.7719999999999999E-2</v>
      </c>
      <c r="S8" s="20">
        <v>0.41100000000000003</v>
      </c>
      <c r="T8" s="20">
        <v>0.67000000000000015</v>
      </c>
      <c r="U8" s="20">
        <v>0.32734000000000002</v>
      </c>
      <c r="V8" s="19"/>
    </row>
    <row r="9" spans="1:22" x14ac:dyDescent="0.2">
      <c r="A9" s="20" t="s">
        <v>8</v>
      </c>
      <c r="B9" s="20">
        <v>54.8</v>
      </c>
      <c r="C9" s="20">
        <v>1.26</v>
      </c>
      <c r="D9" s="20">
        <v>15.56</v>
      </c>
      <c r="E9" s="20">
        <v>6.64</v>
      </c>
      <c r="F9" s="20">
        <v>5.9399999999999995</v>
      </c>
      <c r="G9" s="20">
        <v>7.0400000000000009</v>
      </c>
      <c r="H9" s="20">
        <v>2.6799999999999997</v>
      </c>
      <c r="I9" s="20">
        <v>3.02</v>
      </c>
      <c r="J9" s="20">
        <v>1.06</v>
      </c>
      <c r="K9" s="20">
        <v>0.43999999999999995</v>
      </c>
      <c r="L9" s="20">
        <v>1.8799999999999997E-2</v>
      </c>
      <c r="M9" s="20">
        <v>0.16439999999999996</v>
      </c>
      <c r="N9" s="20">
        <v>2.2799999999999999E-3</v>
      </c>
      <c r="O9" s="20">
        <v>4.1200000000000001E-2</v>
      </c>
      <c r="P9" s="20">
        <v>1.7599999999999998E-2</v>
      </c>
      <c r="Q9" s="20">
        <v>0.25616</v>
      </c>
      <c r="R9" s="20">
        <v>0.13144</v>
      </c>
      <c r="S9" s="20">
        <v>0.24200000000000002</v>
      </c>
      <c r="T9" s="20">
        <v>0.40000000000000008</v>
      </c>
      <c r="U9" s="20">
        <v>0.28611999999999999</v>
      </c>
      <c r="V9" s="19"/>
    </row>
    <row r="10" spans="1:22" x14ac:dyDescent="0.2">
      <c r="A10" s="20" t="s">
        <v>9</v>
      </c>
      <c r="B10" s="20">
        <v>55.7</v>
      </c>
      <c r="C10" s="20">
        <v>0.84</v>
      </c>
      <c r="D10" s="20">
        <v>18.14</v>
      </c>
      <c r="E10" s="20">
        <v>4.66</v>
      </c>
      <c r="F10" s="20">
        <v>4.8600000000000003</v>
      </c>
      <c r="G10" s="20">
        <v>5.51</v>
      </c>
      <c r="H10" s="20">
        <v>3.6700000000000004</v>
      </c>
      <c r="I10" s="20">
        <v>4.13</v>
      </c>
      <c r="J10" s="20">
        <v>0.49</v>
      </c>
      <c r="K10" s="20">
        <v>0.26</v>
      </c>
      <c r="L10" s="20">
        <v>5.7200000000000008E-2</v>
      </c>
      <c r="M10" s="20">
        <v>0.49109999999999998</v>
      </c>
      <c r="N10" s="20">
        <v>2.0700000000000002E-3</v>
      </c>
      <c r="O10" s="20">
        <v>4.0300000000000002E-2</v>
      </c>
      <c r="P10" s="20">
        <v>4.9399999999999999E-2</v>
      </c>
      <c r="Q10" s="20">
        <v>6.4640000000000003E-2</v>
      </c>
      <c r="R10" s="20">
        <v>4.5760000000000002E-2</v>
      </c>
      <c r="S10" s="20">
        <v>6.8000000000000005E-2</v>
      </c>
      <c r="T10" s="20">
        <v>0.25000000000000006</v>
      </c>
      <c r="U10" s="20">
        <v>0.67153000000000018</v>
      </c>
      <c r="V10" s="19"/>
    </row>
    <row r="11" spans="1:22" x14ac:dyDescent="0.2">
      <c r="A11" s="20" t="s">
        <v>10</v>
      </c>
      <c r="B11" s="20">
        <v>56</v>
      </c>
      <c r="C11" s="20">
        <v>0.7</v>
      </c>
      <c r="D11" s="20">
        <v>19</v>
      </c>
      <c r="E11" s="20">
        <v>4</v>
      </c>
      <c r="F11" s="20">
        <v>4.5</v>
      </c>
      <c r="G11" s="20">
        <v>5</v>
      </c>
      <c r="H11" s="20">
        <v>4</v>
      </c>
      <c r="I11" s="20">
        <v>4.5</v>
      </c>
      <c r="J11" s="20">
        <v>0.3</v>
      </c>
      <c r="K11" s="20">
        <v>0.2</v>
      </c>
      <c r="L11" s="20">
        <v>7.0000000000000007E-2</v>
      </c>
      <c r="M11" s="20">
        <v>0.6</v>
      </c>
      <c r="N11" s="20">
        <v>2E-3</v>
      </c>
      <c r="O11" s="20">
        <v>0.04</v>
      </c>
      <c r="P11" s="20">
        <v>0.06</v>
      </c>
      <c r="Q11" s="20">
        <v>8.0000000000000004E-4</v>
      </c>
      <c r="R11" s="20">
        <v>1.72E-2</v>
      </c>
      <c r="S11" s="20">
        <v>0.01</v>
      </c>
      <c r="T11" s="20">
        <v>0.2</v>
      </c>
      <c r="U11" s="20">
        <v>0.8</v>
      </c>
      <c r="V11" s="19"/>
    </row>
    <row r="12" spans="1:22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4EM20v30s</vt:lpstr>
      <vt:lpstr>4EM20Variables30s</vt:lpstr>
      <vt:lpstr>4EM20v20s</vt:lpstr>
      <vt:lpstr>4EM20Variables20s</vt:lpstr>
      <vt:lpstr>3EM20v30s</vt:lpstr>
      <vt:lpstr>3EM 20Variables30s</vt:lpstr>
      <vt:lpstr>3EM20V20s</vt:lpstr>
      <vt:lpstr>3EM 20Variables20s</vt:lpstr>
      <vt:lpstr>3EM20v10s</vt:lpstr>
      <vt:lpstr>3EM 20Variables10s</vt:lpstr>
      <vt:lpstr>Model(PVA)2EM-10v</vt:lpstr>
      <vt:lpstr>2EM 10Variables</vt:lpstr>
      <vt:lpstr>2EM 2Variables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Magda</cp:lastModifiedBy>
  <dcterms:created xsi:type="dcterms:W3CDTF">2015-03-08T06:57:38Z</dcterms:created>
  <dcterms:modified xsi:type="dcterms:W3CDTF">2015-03-10T08:22:18Z</dcterms:modified>
</cp:coreProperties>
</file>