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v.SYMINGTON\Documents\Visual Studio 2013\Projects\Sales System Reports\PricingExcel2007\"/>
    </mc:Choice>
  </mc:AlternateContent>
  <bookViews>
    <workbookView xWindow="-120" yWindow="-450" windowWidth="28830" windowHeight="15480" tabRatio="315"/>
  </bookViews>
  <sheets>
    <sheet name="Pricing" sheetId="1" r:id="rId1"/>
    <sheet name="TableViews_Data" sheetId="4" state="veryHidden" r:id="rId2"/>
  </sheets>
  <definedNames>
    <definedName name="_xlnm._FilterDatabase" localSheetId="0" hidden="1">Pricing!$A$3:$D$12</definedName>
    <definedName name="_xlnm.Print_Area" localSheetId="0">Pricing!$A$1:$Z$24</definedName>
  </definedNames>
  <calcPr calcId="152511"/>
</workbook>
</file>

<file path=xl/calcChain.xml><?xml version="1.0" encoding="utf-8"?>
<calcChain xmlns="http://schemas.openxmlformats.org/spreadsheetml/2006/main">
  <c r="S24" i="1" l="1"/>
  <c r="CB24" i="1" l="1"/>
  <c r="N10" i="1" l="1"/>
  <c r="L10" i="1"/>
  <c r="P5" i="1"/>
  <c r="P6" i="1"/>
  <c r="P7" i="1"/>
  <c r="P8" i="1"/>
  <c r="P9" i="1"/>
  <c r="S9" i="1" l="1"/>
  <c r="S18" i="1"/>
  <c r="X18" i="1" l="1"/>
  <c r="X24" i="1" l="1"/>
  <c r="P24" i="1"/>
  <c r="O24" i="1"/>
  <c r="H24" i="1"/>
  <c r="K24" i="1"/>
  <c r="U18" i="1" l="1"/>
  <c r="U9" i="1"/>
  <c r="X6" i="1"/>
  <c r="Y6" i="1"/>
  <c r="Z6" i="1"/>
  <c r="Z18" i="1"/>
  <c r="Z19" i="1" s="1"/>
  <c r="U10" i="1" l="1"/>
  <c r="U19" i="1"/>
  <c r="J24" i="1"/>
  <c r="I24" i="1" l="1"/>
  <c r="F24" i="1" l="1"/>
  <c r="AA24" i="1" l="1"/>
  <c r="A1" i="1"/>
  <c r="N24" i="1"/>
  <c r="O19" i="1"/>
  <c r="O18" i="1"/>
  <c r="Z7" i="1"/>
  <c r="Z8" i="1"/>
  <c r="Z9" i="1"/>
  <c r="Y7" i="1"/>
  <c r="Y8" i="1"/>
  <c r="Y9" i="1"/>
  <c r="X7" i="1"/>
  <c r="X8" i="1"/>
  <c r="X9" i="1"/>
  <c r="L24" i="1" l="1"/>
  <c r="M24" i="1" s="1"/>
  <c r="X10" i="1"/>
  <c r="Z10" i="1"/>
  <c r="Y10" i="1"/>
  <c r="BZ24" i="1" l="1"/>
  <c r="R24" i="1" l="1"/>
  <c r="Q24" i="1"/>
  <c r="U24" i="1" l="1"/>
</calcChain>
</file>

<file path=xl/sharedStrings.xml><?xml version="1.0" encoding="utf-8"?>
<sst xmlns="http://schemas.openxmlformats.org/spreadsheetml/2006/main" count="213" uniqueCount="141">
  <si>
    <t>PRODUCT</t>
  </si>
  <si>
    <t>TERMS &amp; CONDITIONS</t>
  </si>
  <si>
    <t>BOTTLE MATURED PORTS - 9L VOLUMES</t>
  </si>
  <si>
    <t>Description</t>
  </si>
  <si>
    <t>VTG</t>
  </si>
  <si>
    <t>REF. CODE</t>
  </si>
  <si>
    <t>Target (n)</t>
  </si>
  <si>
    <t>Shipments 
(n-1)</t>
  </si>
  <si>
    <t>Variance</t>
  </si>
  <si>
    <t>Shipped &amp; In Hand</t>
  </si>
  <si>
    <t>Latest Forecast</t>
  </si>
  <si>
    <t>Year</t>
  </si>
  <si>
    <t>Today' s date</t>
  </si>
  <si>
    <t>Data</t>
  </si>
  <si>
    <t>Volume 9L</t>
  </si>
  <si>
    <t>Unit</t>
  </si>
  <si>
    <t>Product</t>
  </si>
  <si>
    <t>Target</t>
  </si>
  <si>
    <t>Country</t>
  </si>
  <si>
    <t>Price List Type</t>
  </si>
  <si>
    <t>Company</t>
  </si>
  <si>
    <t>Valid from</t>
  </si>
  <si>
    <t>Valid to</t>
  </si>
  <si>
    <t>Crusted</t>
  </si>
  <si>
    <t>Type</t>
  </si>
  <si>
    <t>LBV Trad</t>
  </si>
  <si>
    <t xml:space="preserve">Main contact        </t>
  </si>
  <si>
    <t>Payment Terms</t>
  </si>
  <si>
    <t>Single Quinta</t>
  </si>
  <si>
    <t>Telephone</t>
  </si>
  <si>
    <t>Delivery Terms</t>
  </si>
  <si>
    <t>Pallet cost</t>
  </si>
  <si>
    <t>% of Target</t>
  </si>
  <si>
    <t>Vintage</t>
  </si>
  <si>
    <t>Email</t>
  </si>
  <si>
    <t>Pallet dimension</t>
  </si>
  <si>
    <t>Pallet type</t>
  </si>
  <si>
    <t>TOTAL</t>
  </si>
  <si>
    <t>Final Customer</t>
  </si>
  <si>
    <t>Invoicing Customer</t>
  </si>
  <si>
    <t>Indicators</t>
  </si>
  <si>
    <t>Actual</t>
  </si>
  <si>
    <t>Additional</t>
  </si>
  <si>
    <t>Value</t>
  </si>
  <si>
    <t>Off invoice</t>
  </si>
  <si>
    <t>Av. Nett Liquid</t>
  </si>
  <si>
    <t>SYMINGTON DATA</t>
  </si>
  <si>
    <t>Support</t>
  </si>
  <si>
    <t>Av. Invoice</t>
  </si>
  <si>
    <t>Market Director</t>
  </si>
  <si>
    <t>A&amp;P per product</t>
  </si>
  <si>
    <t>Currency</t>
  </si>
  <si>
    <t>Today</t>
  </si>
  <si>
    <t>Fixed</t>
  </si>
  <si>
    <t>Market Classification</t>
  </si>
  <si>
    <t>Invoice</t>
  </si>
  <si>
    <t>Local</t>
  </si>
  <si>
    <t>PRICING</t>
  </si>
  <si>
    <t>OFF INVOICE SUPPORT</t>
  </si>
  <si>
    <t>EXTRAS ON INVOICE</t>
  </si>
  <si>
    <t>PRICE SUPPORT</t>
  </si>
  <si>
    <t>A&amp;P SUPPORT</t>
  </si>
  <si>
    <t>COMMISSIONS</t>
  </si>
  <si>
    <t>VOLUMES 9L</t>
  </si>
  <si>
    <t>Special</t>
  </si>
  <si>
    <t xml:space="preserve">Qtd./Qty./Qte. </t>
  </si>
  <si>
    <t>Promocional/Promotion</t>
  </si>
  <si>
    <t>Rotulagem/Labelling/Etiq.</t>
  </si>
  <si>
    <t>Lancam./Introduc./Lancem.</t>
  </si>
  <si>
    <t>Temp.</t>
  </si>
  <si>
    <t>Freight</t>
  </si>
  <si>
    <t>Insurance</t>
  </si>
  <si>
    <t>Freight &amp; Insurance</t>
  </si>
  <si>
    <t>Special Labelling</t>
  </si>
  <si>
    <t>Special Packaging</t>
  </si>
  <si>
    <t>Charged by Customer</t>
  </si>
  <si>
    <t>Stock</t>
  </si>
  <si>
    <t>Current</t>
  </si>
  <si>
    <t>Previous</t>
  </si>
  <si>
    <t>In local Currency</t>
  </si>
  <si>
    <t>Per Unit</t>
  </si>
  <si>
    <t>%</t>
  </si>
  <si>
    <t>Total</t>
  </si>
  <si>
    <t>Budget</t>
  </si>
  <si>
    <t>QT in L per UNIT</t>
  </si>
  <si>
    <t>Per unit</t>
  </si>
  <si>
    <t># Client</t>
  </si>
  <si>
    <t xml:space="preserve"> NETT LIQUID PRICE(NLP) 9L EUROS</t>
  </si>
  <si>
    <t>ADDITIONAL SUPPORT PER UNIT</t>
  </si>
  <si>
    <t>OTHER COSTS PER UNIT</t>
  </si>
  <si>
    <t>PRICING ANALYSIS 9L</t>
  </si>
  <si>
    <t>Ref.</t>
  </si>
  <si>
    <t># Agent</t>
  </si>
  <si>
    <t>QUANTITY BONUS</t>
  </si>
  <si>
    <t>CUSTOMER INFORMATION</t>
  </si>
  <si>
    <t>Shipped (N-1)</t>
  </si>
  <si>
    <t>Stats Customer</t>
  </si>
  <si>
    <t>INVOICE SUPPORT &amp; EXTRAS</t>
  </si>
  <si>
    <t>GROSS SELLING PRICE (GSP)</t>
  </si>
  <si>
    <t>NET SALES PRICE (NSP)</t>
  </si>
  <si>
    <t>Bottling Costs</t>
  </si>
  <si>
    <t>Warning</t>
  </si>
  <si>
    <t>Bottle Price</t>
  </si>
  <si>
    <t>Bottles per UNIT</t>
  </si>
  <si>
    <t xml:space="preserve"> EXCHANGE RATES FROM EUR</t>
  </si>
  <si>
    <t>Market Manager</t>
  </si>
  <si>
    <t>Market Assistant</t>
  </si>
  <si>
    <t>Distributor Channel</t>
  </si>
  <si>
    <t>MQ</t>
  </si>
  <si>
    <t>FGQ</t>
  </si>
  <si>
    <t>ADQ</t>
  </si>
  <si>
    <t>Price List Ver</t>
  </si>
  <si>
    <t>Cred.Limit Value</t>
  </si>
  <si>
    <t>Cred.Lim Days</t>
  </si>
  <si>
    <t>Small Prod. Run</t>
  </si>
  <si>
    <t>Forecast</t>
  </si>
  <si>
    <t>ANALYSIS &amp; OTHERS</t>
  </si>
  <si>
    <t>INCENTIVES</t>
  </si>
  <si>
    <t>RAPELL/ REBATE Charged by customer</t>
  </si>
  <si>
    <t>Credit Note</t>
  </si>
  <si>
    <t>S + H - TOTAL SUPPORT</t>
  </si>
  <si>
    <r>
      <t xml:space="preserve">SUPPORT TOTALS - </t>
    </r>
    <r>
      <rPr>
        <b/>
        <sz val="20"/>
        <color rgb="FFFF0000"/>
        <rFont val="Arial"/>
        <family val="2"/>
      </rPr>
      <t>Shipped &amp; InHand</t>
    </r>
  </si>
  <si>
    <t>Qt. Bonus</t>
  </si>
  <si>
    <r>
      <t>TOTAL</t>
    </r>
    <r>
      <rPr>
        <b/>
        <sz val="14"/>
        <rFont val="Arial"/>
        <family val="2"/>
      </rPr>
      <t xml:space="preserve"> o</t>
    </r>
    <r>
      <rPr>
        <b/>
        <sz val="18"/>
        <rFont val="Arial"/>
        <family val="2"/>
      </rPr>
      <t>ff inv.</t>
    </r>
  </si>
  <si>
    <t>Price + Rebate</t>
  </si>
  <si>
    <t>PR&amp;AD
Budgets</t>
  </si>
  <si>
    <t>Analysis &amp; Others</t>
  </si>
  <si>
    <r>
      <t xml:space="preserve">SUPPORT TOTALS - </t>
    </r>
    <r>
      <rPr>
        <b/>
        <sz val="20"/>
        <color rgb="FFFF0000"/>
        <rFont val="Arial"/>
        <family val="2"/>
      </rPr>
      <t>TARGET</t>
    </r>
  </si>
  <si>
    <r>
      <t xml:space="preserve">SUPPORT TOTALS - </t>
    </r>
    <r>
      <rPr>
        <b/>
        <sz val="20"/>
        <color rgb="FFFF0000"/>
        <rFont val="Arial"/>
        <family val="2"/>
      </rPr>
      <t>Forecast</t>
    </r>
  </si>
  <si>
    <t>ID</t>
  </si>
  <si>
    <t>SALES DATA ANALYSIS 9L</t>
  </si>
  <si>
    <t xml:space="preserve">Invoiced Value </t>
  </si>
  <si>
    <t>Shipped</t>
  </si>
  <si>
    <t>In Hand</t>
  </si>
  <si>
    <t>NOTES</t>
  </si>
  <si>
    <t>Expected External Support</t>
  </si>
  <si>
    <t>Commissions</t>
  </si>
  <si>
    <t>Extras Small Prod.+Sp Lab.&amp;Pack.</t>
  </si>
  <si>
    <t>Freight&amp;Insurance</t>
  </si>
  <si>
    <t>[1] @ Current prices</t>
  </si>
  <si>
    <t>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</si>
</sst>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6" formatCode="#,##0\ &quot;€&quot;;[Red]\-#,##0\ &quot;€&quot;"/>
    <numFmt numFmtId="8" formatCode="#,##0.00\ &quot;€&quot;;[Red]\-#,##0.00\ &quot;€&quot;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0%;[Red]\-0.00%"/>
    <numFmt numFmtId="165" formatCode="_-* #,##0\ _€_-;\-* #,##0\ _€_-;_-* &quot;-&quot;??\ _€_-;_-@_-"/>
    <numFmt numFmtId="166" formatCode="[$-816]d/mmm/yy;@"/>
    <numFmt numFmtId="167" formatCode="0.00&quot;%&quot;"/>
    <numFmt numFmtId="168" formatCode="#,##0.00_ ;[Red]\-#,##0.00\ "/>
    <numFmt numFmtId="169" formatCode="_-* #,##0.00\ _€_-;[Red]\-* #,##0.00\ _€_-;_-* &quot;-&quot;??\ _€_-;_-@_-"/>
    <numFmt numFmtId="170" formatCode="_-* #,##0\ _€_-;[Red]\-* #,##0\ _€_-;_-* &quot;-&quot;??\ _€_-;_-@_-"/>
    <numFmt numFmtId="171" formatCode="_-* #,##0.000\ _€_-;[Red]\-* #,##0.000\ _€_-;_-* &quot;-&quot;??\ _€_-;_-@_-"/>
    <numFmt numFmtId="172" formatCode="[&lt;=999999999]###\ ###\ ###;\(###\)\ ###\ ###\ ###"/>
    <numFmt numFmtId="173" formatCode="#,##0_ ;\-#,##0\ "/>
    <numFmt numFmtId="174" formatCode="#,##0.00\ [$€-816];[Red]\-#,##0.00\ [$€-816]"/>
  </numFmts>
  <fonts count="56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MS Sans Serif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sz val="10"/>
      <name val="Tms Rmn"/>
    </font>
    <font>
      <b/>
      <sz val="10"/>
      <name val="Times New Roman"/>
      <family val="1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6"/>
      <name val="Arial"/>
      <family val="2"/>
    </font>
    <font>
      <b/>
      <sz val="16"/>
      <color indexed="9"/>
      <name val="Arial"/>
      <family val="2"/>
    </font>
    <font>
      <b/>
      <sz val="16"/>
      <name val="Arial"/>
      <family val="2"/>
    </font>
    <font>
      <sz val="16"/>
      <color indexed="12"/>
      <name val="Arial"/>
      <family val="2"/>
    </font>
    <font>
      <b/>
      <sz val="20"/>
      <color indexed="9"/>
      <name val="Arial"/>
      <family val="2"/>
    </font>
    <font>
      <sz val="20"/>
      <name val="Arial"/>
      <family val="2"/>
    </font>
    <font>
      <b/>
      <sz val="20"/>
      <name val="Arial"/>
      <family val="2"/>
    </font>
    <font>
      <sz val="16"/>
      <name val="Arial Narrow"/>
      <family val="2"/>
    </font>
    <font>
      <sz val="20"/>
      <color indexed="8"/>
      <name val="Arial"/>
      <family val="2"/>
    </font>
    <font>
      <sz val="20"/>
      <color indexed="63"/>
      <name val="Arial"/>
      <family val="2"/>
    </font>
    <font>
      <b/>
      <sz val="20"/>
      <color indexed="8"/>
      <name val="Arial"/>
      <family val="2"/>
    </font>
    <font>
      <b/>
      <sz val="20"/>
      <color indexed="56"/>
      <name val="Arial"/>
      <family val="2"/>
    </font>
    <font>
      <sz val="20"/>
      <color indexed="56"/>
      <name val="Arial"/>
      <family val="2"/>
    </font>
    <font>
      <sz val="20"/>
      <color indexed="23"/>
      <name val="Arial"/>
      <family val="2"/>
    </font>
    <font>
      <b/>
      <sz val="20"/>
      <color indexed="23"/>
      <name val="Arial"/>
      <family val="2"/>
    </font>
    <font>
      <sz val="18"/>
      <name val="Arial"/>
      <family val="2"/>
    </font>
    <font>
      <b/>
      <sz val="22"/>
      <name val="Arial"/>
      <family val="2"/>
    </font>
    <font>
      <sz val="16"/>
      <color indexed="9"/>
      <name val="Arial"/>
      <family val="2"/>
    </font>
    <font>
      <sz val="20"/>
      <color indexed="9"/>
      <name val="Arial"/>
      <family val="2"/>
    </font>
    <font>
      <sz val="10"/>
      <name val="Arial"/>
      <family val="2"/>
    </font>
    <font>
      <sz val="20"/>
      <color theme="0"/>
      <name val="Arial"/>
      <family val="2"/>
    </font>
    <font>
      <sz val="14"/>
      <name val="Arial Narrow"/>
      <family val="2"/>
    </font>
    <font>
      <sz val="20"/>
      <color theme="1" tint="0.499984740745262"/>
      <name val="Arial"/>
      <family val="2"/>
    </font>
    <font>
      <sz val="2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sz val="19"/>
      <name val="Arial"/>
      <family val="2"/>
    </font>
    <font>
      <b/>
      <sz val="20"/>
      <color rgb="FFFF000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</font>
    <font>
      <sz val="24"/>
      <name val="Arial"/>
      <family val="2"/>
    </font>
    <font>
      <sz val="24"/>
      <color theme="1"/>
      <name val="Arial"/>
      <family val="2"/>
    </font>
    <font>
      <sz val="20"/>
      <name val="MS Sans Serif"/>
      <family val="2"/>
    </font>
    <font>
      <b/>
      <sz val="20"/>
      <color rgb="FF00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B66D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</fills>
  <borders count="9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indexed="64"/>
      </bottom>
      <diagonal/>
    </border>
    <border>
      <left/>
      <right style="thin">
        <color indexed="9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4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1" applyNumberFormat="0" applyAlignment="0" applyProtection="0"/>
    <xf numFmtId="0" fontId="6" fillId="17" borderId="2" applyNumberFormat="0" applyAlignment="0" applyProtection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7" borderId="0" applyNumberFormat="0" applyBorder="0" applyAlignment="0" applyProtection="0"/>
    <xf numFmtId="0" fontId="40" fillId="0" borderId="0"/>
    <xf numFmtId="0" fontId="16" fillId="0" borderId="0">
      <protection locked="0"/>
    </xf>
    <xf numFmtId="0" fontId="17" fillId="0" borderId="0" applyBorder="0" applyAlignment="0"/>
    <xf numFmtId="0" fontId="7" fillId="4" borderId="7" applyNumberFormat="0" applyFont="0" applyAlignment="0" applyProtection="0"/>
    <xf numFmtId="0" fontId="18" fillId="16" borderId="8" applyNumberFormat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14" fillId="0" borderId="0" applyNumberFormat="0" applyFill="0" applyBorder="0" applyAlignment="0" applyProtection="0"/>
    <xf numFmtId="44" fontId="51" fillId="0" borderId="0" applyFont="0" applyFill="0" applyBorder="0" applyAlignment="0" applyProtection="0"/>
  </cellStyleXfs>
  <cellXfs count="348">
    <xf numFmtId="0" fontId="0" fillId="0" borderId="0" xfId="0"/>
    <xf numFmtId="10" fontId="21" fillId="0" borderId="0" xfId="40" applyNumberFormat="1" applyFont="1" applyFill="1" applyAlignment="1" applyProtection="1">
      <alignment vertical="center"/>
    </xf>
    <xf numFmtId="0" fontId="21" fillId="0" borderId="0" xfId="40" applyFont="1" applyFill="1" applyAlignment="1" applyProtection="1">
      <alignment vertical="center"/>
    </xf>
    <xf numFmtId="0" fontId="21" fillId="0" borderId="0" xfId="40" applyFont="1" applyFill="1" applyAlignment="1">
      <alignment vertical="center"/>
    </xf>
    <xf numFmtId="0" fontId="22" fillId="0" borderId="10" xfId="40" applyFont="1" applyFill="1" applyBorder="1" applyAlignment="1" applyProtection="1">
      <alignment horizontal="left" vertical="center"/>
    </xf>
    <xf numFmtId="0" fontId="22" fillId="0" borderId="0" xfId="40" applyFont="1" applyFill="1" applyBorder="1" applyAlignment="1" applyProtection="1">
      <alignment horizontal="left" vertical="center"/>
    </xf>
    <xf numFmtId="0" fontId="23" fillId="0" borderId="0" xfId="40" applyFont="1" applyFill="1" applyBorder="1" applyAlignment="1" applyProtection="1">
      <alignment horizontal="center" vertical="center"/>
    </xf>
    <xf numFmtId="0" fontId="21" fillId="0" borderId="0" xfId="40" applyFont="1" applyAlignment="1">
      <alignment vertical="center"/>
    </xf>
    <xf numFmtId="0" fontId="24" fillId="0" borderId="0" xfId="40" applyFont="1" applyAlignment="1">
      <alignment vertical="center"/>
    </xf>
    <xf numFmtId="10" fontId="21" fillId="0" borderId="0" xfId="40" applyNumberFormat="1" applyFont="1" applyAlignment="1">
      <alignment vertical="center"/>
    </xf>
    <xf numFmtId="0" fontId="25" fillId="0" borderId="0" xfId="40" applyFont="1" applyFill="1" applyBorder="1" applyAlignment="1" applyProtection="1">
      <alignment horizontal="left" vertical="center"/>
    </xf>
    <xf numFmtId="0" fontId="25" fillId="0" borderId="0" xfId="40" applyFont="1" applyFill="1" applyBorder="1" applyAlignment="1" applyProtection="1">
      <alignment vertical="center"/>
    </xf>
    <xf numFmtId="0" fontId="26" fillId="0" borderId="0" xfId="40" applyFont="1" applyFill="1" applyAlignment="1" applyProtection="1">
      <alignment vertical="center"/>
    </xf>
    <xf numFmtId="2" fontId="26" fillId="18" borderId="11" xfId="40" applyNumberFormat="1" applyFont="1" applyFill="1" applyBorder="1" applyAlignment="1" applyProtection="1">
      <alignment horizontal="center" vertical="center" wrapText="1"/>
    </xf>
    <xf numFmtId="10" fontId="26" fillId="0" borderId="0" xfId="40" applyNumberFormat="1" applyFont="1" applyFill="1" applyAlignment="1" applyProtection="1">
      <alignment vertical="center"/>
    </xf>
    <xf numFmtId="0" fontId="26" fillId="0" borderId="0" xfId="40" applyFont="1" applyFill="1" applyAlignment="1">
      <alignment vertical="center"/>
    </xf>
    <xf numFmtId="0" fontId="26" fillId="19" borderId="11" xfId="40" applyFont="1" applyFill="1" applyBorder="1" applyAlignment="1" applyProtection="1">
      <alignment horizontal="left" vertical="center"/>
    </xf>
    <xf numFmtId="0" fontId="26" fillId="20" borderId="11" xfId="40" applyFont="1" applyFill="1" applyBorder="1" applyAlignment="1" applyProtection="1">
      <alignment horizontal="center" vertical="center" wrapText="1"/>
    </xf>
    <xf numFmtId="0" fontId="26" fillId="19" borderId="11" xfId="40" applyFont="1" applyFill="1" applyBorder="1" applyAlignment="1" applyProtection="1">
      <alignment horizontal="left" vertical="center" wrapText="1"/>
    </xf>
    <xf numFmtId="0" fontId="26" fillId="0" borderId="0" xfId="40" applyFont="1" applyFill="1" applyBorder="1" applyAlignment="1" applyProtection="1">
      <alignment vertical="center"/>
    </xf>
    <xf numFmtId="0" fontId="28" fillId="20" borderId="11" xfId="40" applyFont="1" applyFill="1" applyBorder="1" applyAlignment="1" applyProtection="1">
      <alignment horizontal="center" vertical="center" wrapText="1"/>
    </xf>
    <xf numFmtId="0" fontId="27" fillId="0" borderId="0" xfId="40" applyFont="1" applyFill="1" applyBorder="1" applyAlignment="1" applyProtection="1">
      <alignment horizontal="center" vertical="center"/>
    </xf>
    <xf numFmtId="0" fontId="26" fillId="0" borderId="0" xfId="40" applyFont="1" applyFill="1" applyAlignment="1" applyProtection="1">
      <alignment horizontal="left" vertical="center"/>
    </xf>
    <xf numFmtId="0" fontId="26" fillId="20" borderId="0" xfId="0" applyFont="1" applyFill="1" applyBorder="1" applyAlignment="1" applyProtection="1">
      <alignment horizontal="center" vertical="center" wrapText="1"/>
    </xf>
    <xf numFmtId="0" fontId="26" fillId="0" borderId="0" xfId="0" applyFont="1" applyFill="1" applyBorder="1" applyAlignment="1" applyProtection="1">
      <alignment horizontal="center" vertical="center" wrapText="1"/>
    </xf>
    <xf numFmtId="0" fontId="26" fillId="0" borderId="17" xfId="40" applyFont="1" applyFill="1" applyBorder="1" applyAlignment="1" applyProtection="1">
      <alignment vertical="center"/>
    </xf>
    <xf numFmtId="0" fontId="27" fillId="0" borderId="0" xfId="40" applyFont="1" applyFill="1" applyBorder="1" applyAlignment="1" applyProtection="1">
      <alignment horizontal="center" vertical="center" wrapText="1"/>
    </xf>
    <xf numFmtId="0" fontId="26" fillId="0" borderId="0" xfId="40" applyFont="1" applyFill="1" applyAlignment="1" applyProtection="1">
      <alignment vertical="center" wrapText="1"/>
    </xf>
    <xf numFmtId="0" fontId="26" fillId="0" borderId="0" xfId="40" applyFont="1" applyBorder="1" applyAlignment="1">
      <alignment vertical="center"/>
    </xf>
    <xf numFmtId="0" fontId="26" fillId="19" borderId="19" xfId="40" applyFont="1" applyFill="1" applyBorder="1" applyAlignment="1" applyProtection="1">
      <alignment vertical="center" wrapText="1"/>
    </xf>
    <xf numFmtId="0" fontId="26" fillId="19" borderId="12" xfId="40" applyFont="1" applyFill="1" applyBorder="1" applyAlignment="1" applyProtection="1">
      <alignment horizontal="center" vertical="center" wrapText="1"/>
    </xf>
    <xf numFmtId="0" fontId="26" fillId="19" borderId="20" xfId="40" applyFont="1" applyFill="1" applyBorder="1" applyAlignment="1" applyProtection="1">
      <alignment horizontal="center" vertical="center" wrapText="1"/>
    </xf>
    <xf numFmtId="0" fontId="30" fillId="19" borderId="19" xfId="40" applyFont="1" applyFill="1" applyBorder="1" applyAlignment="1" applyProtection="1">
      <alignment horizontal="center" vertical="center" wrapText="1"/>
    </xf>
    <xf numFmtId="0" fontId="26" fillId="19" borderId="19" xfId="40" applyFont="1" applyFill="1" applyBorder="1" applyAlignment="1" applyProtection="1">
      <alignment horizontal="center" vertical="center" wrapText="1"/>
    </xf>
    <xf numFmtId="0" fontId="26" fillId="19" borderId="21" xfId="40" applyFont="1" applyFill="1" applyBorder="1" applyAlignment="1" applyProtection="1">
      <alignment horizontal="center" vertical="center" wrapText="1"/>
    </xf>
    <xf numFmtId="0" fontId="26" fillId="19" borderId="22" xfId="40" applyFont="1" applyFill="1" applyBorder="1" applyAlignment="1" applyProtection="1">
      <alignment horizontal="center" vertical="center" wrapText="1"/>
    </xf>
    <xf numFmtId="0" fontId="26" fillId="19" borderId="23" xfId="40" applyFont="1" applyFill="1" applyBorder="1" applyAlignment="1" applyProtection="1">
      <alignment horizontal="center" vertical="center" wrapText="1"/>
    </xf>
    <xf numFmtId="0" fontId="26" fillId="19" borderId="19" xfId="40" applyFont="1" applyFill="1" applyBorder="1" applyAlignment="1" applyProtection="1">
      <alignment horizontal="center" vertical="center"/>
    </xf>
    <xf numFmtId="0" fontId="32" fillId="19" borderId="23" xfId="40" applyFont="1" applyFill="1" applyBorder="1" applyAlignment="1" applyProtection="1">
      <alignment horizontal="center" vertical="center" wrapText="1"/>
    </xf>
    <xf numFmtId="0" fontId="33" fillId="19" borderId="19" xfId="40" applyFont="1" applyFill="1" applyBorder="1" applyAlignment="1" applyProtection="1">
      <alignment horizontal="center" vertical="center" wrapText="1"/>
    </xf>
    <xf numFmtId="0" fontId="33" fillId="19" borderId="22" xfId="40" applyFont="1" applyFill="1" applyBorder="1" applyAlignment="1" applyProtection="1">
      <alignment horizontal="center" vertical="center" wrapText="1"/>
    </xf>
    <xf numFmtId="2" fontId="27" fillId="19" borderId="23" xfId="40" applyNumberFormat="1" applyFont="1" applyFill="1" applyBorder="1" applyAlignment="1" applyProtection="1">
      <alignment horizontal="center" vertical="center" wrapText="1"/>
    </xf>
    <xf numFmtId="0" fontId="34" fillId="19" borderId="19" xfId="40" applyFont="1" applyFill="1" applyBorder="1" applyAlignment="1" applyProtection="1">
      <alignment horizontal="center" vertical="center" wrapText="1"/>
    </xf>
    <xf numFmtId="0" fontId="26" fillId="18" borderId="19" xfId="40" applyFont="1" applyFill="1" applyBorder="1" applyAlignment="1" applyProtection="1">
      <alignment horizontal="center" vertical="center" wrapText="1"/>
    </xf>
    <xf numFmtId="0" fontId="26" fillId="0" borderId="11" xfId="39" applyFont="1" applyFill="1" applyBorder="1" applyAlignment="1" applyProtection="1">
      <alignment vertical="center"/>
    </xf>
    <xf numFmtId="164" fontId="26" fillId="20" borderId="11" xfId="43" applyNumberFormat="1" applyFont="1" applyFill="1" applyBorder="1" applyAlignment="1" applyProtection="1">
      <alignment horizontal="center" vertical="center"/>
    </xf>
    <xf numFmtId="10" fontId="26" fillId="0" borderId="11" xfId="40" applyNumberFormat="1" applyFont="1" applyFill="1" applyBorder="1" applyAlignment="1" applyProtection="1">
      <alignment horizontal="center" vertical="center"/>
    </xf>
    <xf numFmtId="0" fontId="26" fillId="0" borderId="15" xfId="39" applyNumberFormat="1" applyFont="1" applyFill="1" applyBorder="1" applyAlignment="1" applyProtection="1">
      <alignment vertical="center"/>
    </xf>
    <xf numFmtId="0" fontId="26" fillId="0" borderId="11" xfId="39" applyNumberFormat="1" applyFont="1" applyFill="1" applyBorder="1" applyAlignment="1" applyProtection="1">
      <alignment vertical="center"/>
    </xf>
    <xf numFmtId="2" fontId="26" fillId="0" borderId="16" xfId="39" applyNumberFormat="1" applyFont="1" applyFill="1" applyBorder="1" applyAlignment="1" applyProtection="1">
      <alignment horizontal="center" vertical="center"/>
    </xf>
    <xf numFmtId="0" fontId="26" fillId="0" borderId="24" xfId="40" applyFont="1" applyFill="1" applyBorder="1" applyAlignment="1" applyProtection="1">
      <alignment vertical="center"/>
    </xf>
    <xf numFmtId="49" fontId="26" fillId="0" borderId="11" xfId="0" applyNumberFormat="1" applyFont="1" applyFill="1" applyBorder="1" applyAlignment="1" applyProtection="1">
      <alignment vertical="center"/>
    </xf>
    <xf numFmtId="169" fontId="30" fillId="20" borderId="25" xfId="28" applyNumberFormat="1" applyFont="1" applyFill="1" applyBorder="1" applyAlignment="1" applyProtection="1">
      <alignment horizontal="center" vertical="center"/>
    </xf>
    <xf numFmtId="169" fontId="26" fillId="0" borderId="26" xfId="28" applyNumberFormat="1" applyFont="1" applyBorder="1" applyAlignment="1" applyProtection="1">
      <alignment horizontal="center" vertical="center"/>
    </xf>
    <xf numFmtId="169" fontId="26" fillId="0" borderId="27" xfId="28" applyNumberFormat="1" applyFont="1" applyFill="1" applyBorder="1" applyAlignment="1" applyProtection="1">
      <alignment horizontal="center" vertical="center"/>
    </xf>
    <xf numFmtId="169" fontId="27" fillId="0" borderId="25" xfId="40" applyNumberFormat="1" applyFont="1" applyFill="1" applyBorder="1" applyAlignment="1" applyProtection="1">
      <alignment horizontal="center" vertical="center"/>
    </xf>
    <xf numFmtId="169" fontId="26" fillId="0" borderId="13" xfId="28" applyNumberFormat="1" applyFont="1" applyFill="1" applyBorder="1" applyAlignment="1" applyProtection="1">
      <alignment horizontal="center" vertical="center"/>
    </xf>
    <xf numFmtId="169" fontId="26" fillId="20" borderId="12" xfId="40" applyNumberFormat="1" applyFont="1" applyFill="1" applyBorder="1" applyAlignment="1" applyProtection="1">
      <alignment horizontal="center" vertical="center"/>
    </xf>
    <xf numFmtId="169" fontId="32" fillId="0" borderId="13" xfId="40" applyNumberFormat="1" applyFont="1" applyFill="1" applyBorder="1" applyAlignment="1" applyProtection="1">
      <alignment horizontal="center" vertical="center"/>
    </xf>
    <xf numFmtId="164" fontId="33" fillId="0" borderId="27" xfId="40" applyNumberFormat="1" applyFont="1" applyFill="1" applyBorder="1" applyAlignment="1" applyProtection="1">
      <alignment horizontal="center" vertical="center"/>
    </xf>
    <xf numFmtId="170" fontId="27" fillId="20" borderId="11" xfId="28" applyNumberFormat="1" applyFont="1" applyFill="1" applyBorder="1" applyAlignment="1" applyProtection="1">
      <alignment vertical="center"/>
    </xf>
    <xf numFmtId="170" fontId="35" fillId="20" borderId="27" xfId="28" applyNumberFormat="1" applyFont="1" applyFill="1" applyBorder="1" applyAlignment="1" applyProtection="1">
      <alignment horizontal="center" vertical="center"/>
    </xf>
    <xf numFmtId="0" fontId="36" fillId="20" borderId="11" xfId="40" applyFont="1" applyFill="1" applyBorder="1" applyAlignment="1" applyProtection="1">
      <alignment horizontal="center" vertical="center" wrapText="1"/>
    </xf>
    <xf numFmtId="0" fontId="24" fillId="0" borderId="0" xfId="40" applyFont="1" applyBorder="1" applyAlignment="1">
      <alignment vertical="center"/>
    </xf>
    <xf numFmtId="0" fontId="38" fillId="0" borderId="0" xfId="40" applyFont="1" applyFill="1" applyAlignment="1">
      <alignment vertical="center"/>
    </xf>
    <xf numFmtId="0" fontId="39" fillId="0" borderId="0" xfId="40" applyFont="1" applyFill="1" applyAlignment="1">
      <alignment vertical="center"/>
    </xf>
    <xf numFmtId="0" fontId="38" fillId="0" borderId="0" xfId="40" applyFont="1" applyAlignment="1">
      <alignment vertical="center"/>
    </xf>
    <xf numFmtId="167" fontId="26" fillId="0" borderId="11" xfId="43" applyNumberFormat="1" applyFont="1" applyFill="1" applyBorder="1" applyAlignment="1" applyProtection="1">
      <alignment horizontal="center" vertical="center"/>
    </xf>
    <xf numFmtId="170" fontId="34" fillId="20" borderId="13" xfId="28" applyNumberFormat="1" applyFont="1" applyFill="1" applyBorder="1" applyAlignment="1" applyProtection="1">
      <alignment horizontal="center" vertical="center"/>
    </xf>
    <xf numFmtId="0" fontId="26" fillId="18" borderId="21" xfId="40" applyFont="1" applyFill="1" applyBorder="1" applyAlignment="1" applyProtection="1">
      <alignment horizontal="center" vertical="center" wrapText="1"/>
    </xf>
    <xf numFmtId="43" fontId="26" fillId="0" borderId="11" xfId="28" applyNumberFormat="1" applyFont="1" applyFill="1" applyBorder="1" applyAlignment="1" applyProtection="1">
      <alignment horizontal="center" vertical="center"/>
    </xf>
    <xf numFmtId="43" fontId="33" fillId="0" borderId="11" xfId="40" applyNumberFormat="1" applyFont="1" applyFill="1" applyBorder="1" applyAlignment="1" applyProtection="1">
      <alignment horizontal="center" vertical="center"/>
    </xf>
    <xf numFmtId="0" fontId="26" fillId="20" borderId="12" xfId="0" applyFont="1" applyFill="1" applyBorder="1" applyAlignment="1" applyProtection="1">
      <alignment vertical="top" wrapText="1"/>
    </xf>
    <xf numFmtId="165" fontId="27" fillId="0" borderId="11" xfId="28" applyNumberFormat="1" applyFont="1" applyFill="1" applyBorder="1" applyAlignment="1" applyProtection="1">
      <alignment vertical="center" wrapText="1"/>
    </xf>
    <xf numFmtId="165" fontId="26" fillId="0" borderId="11" xfId="28" applyNumberFormat="1" applyFont="1" applyFill="1" applyBorder="1" applyAlignment="1" applyProtection="1">
      <alignment vertical="center" wrapText="1"/>
    </xf>
    <xf numFmtId="0" fontId="26" fillId="0" borderId="13" xfId="39" applyNumberFormat="1" applyFont="1" applyFill="1" applyBorder="1" applyAlignment="1" applyProtection="1">
      <alignment horizontal="center" vertical="center"/>
      <protection locked="0"/>
    </xf>
    <xf numFmtId="0" fontId="39" fillId="0" borderId="24" xfId="40" applyFont="1" applyFill="1" applyBorder="1" applyAlignment="1">
      <alignment vertical="center"/>
    </xf>
    <xf numFmtId="170" fontId="26" fillId="20" borderId="13" xfId="28" applyNumberFormat="1" applyFont="1" applyFill="1" applyBorder="1" applyAlignment="1" applyProtection="1">
      <alignment horizontal="center" vertical="center"/>
      <protection locked="0"/>
    </xf>
    <xf numFmtId="2" fontId="26" fillId="18" borderId="19" xfId="40" applyNumberFormat="1" applyFont="1" applyFill="1" applyBorder="1" applyAlignment="1" applyProtection="1">
      <alignment horizontal="center" vertical="center" wrapText="1"/>
    </xf>
    <xf numFmtId="0" fontId="41" fillId="22" borderId="0" xfId="40" applyNumberFormat="1" applyFont="1" applyFill="1" applyAlignment="1" applyProtection="1">
      <alignment vertical="center"/>
    </xf>
    <xf numFmtId="0" fontId="26" fillId="0" borderId="12" xfId="0" applyFont="1" applyFill="1" applyBorder="1" applyAlignment="1" applyProtection="1">
      <alignment vertical="center"/>
    </xf>
    <xf numFmtId="171" fontId="26" fillId="0" borderId="12" xfId="39" applyNumberFormat="1" applyFont="1" applyBorder="1" applyAlignment="1" applyProtection="1">
      <alignment horizontal="center" vertical="center"/>
    </xf>
    <xf numFmtId="0" fontId="26" fillId="0" borderId="0" xfId="40" applyNumberFormat="1" applyFont="1" applyFill="1" applyBorder="1" applyAlignment="1" applyProtection="1">
      <alignment horizontal="center" vertical="center" wrapText="1"/>
    </xf>
    <xf numFmtId="0" fontId="26" fillId="0" borderId="0" xfId="40" applyNumberFormat="1" applyFont="1" applyFill="1" applyBorder="1" applyAlignment="1" applyProtection="1">
      <alignment horizontal="left" vertical="center"/>
    </xf>
    <xf numFmtId="0" fontId="26" fillId="0" borderId="0" xfId="39" applyNumberFormat="1" applyFont="1" applyFill="1" applyBorder="1" applyAlignment="1" applyProtection="1">
      <alignment vertical="center"/>
    </xf>
    <xf numFmtId="0" fontId="26" fillId="0" borderId="0" xfId="39" applyNumberFormat="1" applyFont="1" applyFill="1" applyBorder="1" applyAlignment="1" applyProtection="1">
      <alignment horizontal="center" vertical="center"/>
    </xf>
    <xf numFmtId="0" fontId="27" fillId="0" borderId="0" xfId="40" applyNumberFormat="1" applyFont="1" applyFill="1" applyBorder="1" applyAlignment="1" applyProtection="1">
      <alignment horizontal="left" vertical="center"/>
    </xf>
    <xf numFmtId="0" fontId="36" fillId="0" borderId="0" xfId="39" applyNumberFormat="1" applyFont="1" applyFill="1" applyBorder="1" applyAlignment="1" applyProtection="1">
      <alignment vertical="center"/>
    </xf>
    <xf numFmtId="0" fontId="26" fillId="0" borderId="0" xfId="40" applyNumberFormat="1" applyFont="1" applyFill="1" applyBorder="1" applyAlignment="1" applyProtection="1">
      <alignment vertical="center" wrapText="1"/>
    </xf>
    <xf numFmtId="0" fontId="26" fillId="0" borderId="0" xfId="40" applyNumberFormat="1" applyFont="1" applyFill="1" applyBorder="1" applyAlignment="1" applyProtection="1">
      <alignment vertical="center"/>
    </xf>
    <xf numFmtId="0" fontId="26" fillId="19" borderId="19" xfId="40" applyFont="1" applyFill="1" applyBorder="1" applyAlignment="1" applyProtection="1">
      <alignment horizontal="center" vertical="center" wrapText="1"/>
    </xf>
    <xf numFmtId="0" fontId="27" fillId="19" borderId="19" xfId="40" applyFont="1" applyFill="1" applyBorder="1" applyAlignment="1" applyProtection="1">
      <alignment horizontal="center" vertical="center" wrapText="1"/>
    </xf>
    <xf numFmtId="0" fontId="26" fillId="19" borderId="16" xfId="40" applyFont="1" applyFill="1" applyBorder="1" applyAlignment="1" applyProtection="1">
      <alignment horizontal="center" vertical="center" textRotation="90" wrapText="1"/>
    </xf>
    <xf numFmtId="0" fontId="26" fillId="19" borderId="37" xfId="40" applyFont="1" applyFill="1" applyBorder="1" applyAlignment="1" applyProtection="1">
      <alignment horizontal="center" vertical="center" wrapText="1"/>
    </xf>
    <xf numFmtId="171" fontId="26" fillId="0" borderId="38" xfId="39" applyNumberFormat="1" applyFont="1" applyBorder="1" applyAlignment="1" applyProtection="1">
      <alignment horizontal="center" vertical="center"/>
      <protection locked="0"/>
    </xf>
    <xf numFmtId="169" fontId="26" fillId="20" borderId="27" xfId="43" applyNumberFormat="1" applyFont="1" applyFill="1" applyBorder="1" applyAlignment="1" applyProtection="1">
      <alignment horizontal="center" vertical="center"/>
    </xf>
    <xf numFmtId="0" fontId="43" fillId="23" borderId="11" xfId="40" applyFont="1" applyFill="1" applyBorder="1" applyAlignment="1" applyProtection="1">
      <alignment horizontal="left" vertical="center"/>
    </xf>
    <xf numFmtId="169" fontId="26" fillId="0" borderId="13" xfId="39" applyNumberFormat="1" applyFont="1" applyFill="1" applyBorder="1" applyAlignment="1" applyProtection="1">
      <alignment horizontal="center" vertical="center"/>
      <protection locked="0"/>
    </xf>
    <xf numFmtId="0" fontId="41" fillId="0" borderId="0" xfId="40" applyFont="1" applyAlignment="1" applyProtection="1">
      <alignment vertical="center"/>
    </xf>
    <xf numFmtId="2" fontId="26" fillId="18" borderId="20" xfId="40" applyNumberFormat="1" applyFont="1" applyFill="1" applyBorder="1" applyAlignment="1" applyProtection="1">
      <alignment horizontal="center" vertical="center" wrapText="1"/>
    </xf>
    <xf numFmtId="0" fontId="44" fillId="23" borderId="29" xfId="0" applyFont="1" applyFill="1" applyBorder="1" applyAlignment="1" applyProtection="1">
      <alignment vertical="center"/>
    </xf>
    <xf numFmtId="0" fontId="44" fillId="23" borderId="18" xfId="0" applyFont="1" applyFill="1" applyBorder="1" applyAlignment="1" applyProtection="1">
      <alignment vertical="center"/>
    </xf>
    <xf numFmtId="0" fontId="0" fillId="0" borderId="0" xfId="0" applyNumberFormat="1" applyFill="1" applyBorder="1" applyAlignment="1"/>
    <xf numFmtId="0" fontId="21" fillId="0" borderId="0" xfId="40" applyNumberFormat="1" applyFont="1" applyFill="1" applyBorder="1" applyAlignment="1" applyProtection="1">
      <alignment vertical="center"/>
    </xf>
    <xf numFmtId="0" fontId="27" fillId="0" borderId="0" xfId="40" applyNumberFormat="1" applyFont="1" applyFill="1" applyBorder="1" applyAlignment="1" applyProtection="1">
      <alignment vertical="center"/>
    </xf>
    <xf numFmtId="0" fontId="26" fillId="0" borderId="29" xfId="0" applyFont="1" applyFill="1" applyBorder="1" applyAlignment="1" applyProtection="1">
      <alignment vertical="center"/>
    </xf>
    <xf numFmtId="2" fontId="26" fillId="0" borderId="24" xfId="0" applyNumberFormat="1" applyFont="1" applyFill="1" applyBorder="1" applyAlignment="1" applyProtection="1">
      <alignment vertical="center"/>
    </xf>
    <xf numFmtId="0" fontId="26" fillId="0" borderId="24" xfId="0" applyFont="1" applyFill="1" applyBorder="1" applyAlignment="1" applyProtection="1">
      <alignment vertical="center"/>
    </xf>
    <xf numFmtId="0" fontId="26" fillId="0" borderId="18" xfId="0" applyFont="1" applyFill="1" applyBorder="1" applyAlignment="1" applyProtection="1">
      <alignment vertical="center"/>
    </xf>
    <xf numFmtId="2" fontId="26" fillId="0" borderId="18" xfId="0" applyNumberFormat="1" applyFont="1" applyFill="1" applyBorder="1" applyAlignment="1" applyProtection="1">
      <alignment vertical="center"/>
    </xf>
    <xf numFmtId="2" fontId="26" fillId="0" borderId="29" xfId="0" applyNumberFormat="1" applyFont="1" applyFill="1" applyBorder="1" applyAlignment="1" applyProtection="1">
      <alignment vertical="center"/>
    </xf>
    <xf numFmtId="0" fontId="26" fillId="18" borderId="48" xfId="0" applyFont="1" applyFill="1" applyBorder="1" applyAlignment="1" applyProtection="1">
      <alignment horizontal="center" vertical="center" wrapText="1"/>
    </xf>
    <xf numFmtId="0" fontId="26" fillId="18" borderId="49" xfId="0" applyFont="1" applyFill="1" applyBorder="1" applyAlignment="1" applyProtection="1">
      <alignment horizontal="center" vertical="center" wrapText="1"/>
    </xf>
    <xf numFmtId="0" fontId="26" fillId="0" borderId="18" xfId="0" applyFont="1" applyFill="1" applyBorder="1" applyAlignment="1" applyProtection="1">
      <alignment vertical="center"/>
      <protection locked="0"/>
    </xf>
    <xf numFmtId="2" fontId="26" fillId="0" borderId="18" xfId="0" applyNumberFormat="1" applyFont="1" applyFill="1" applyBorder="1" applyAlignment="1" applyProtection="1">
      <alignment vertical="center"/>
      <protection locked="0"/>
    </xf>
    <xf numFmtId="0" fontId="26" fillId="0" borderId="29" xfId="0" applyFont="1" applyFill="1" applyBorder="1" applyAlignment="1" applyProtection="1">
      <alignment vertical="center"/>
      <protection locked="0"/>
    </xf>
    <xf numFmtId="2" fontId="26" fillId="0" borderId="29" xfId="0" applyNumberFormat="1" applyFont="1" applyFill="1" applyBorder="1" applyAlignment="1" applyProtection="1">
      <alignment vertical="center"/>
      <protection locked="0"/>
    </xf>
    <xf numFmtId="0" fontId="26" fillId="0" borderId="24" xfId="0" applyFont="1" applyFill="1" applyBorder="1" applyAlignment="1" applyProtection="1">
      <alignment vertical="center"/>
      <protection locked="0"/>
    </xf>
    <xf numFmtId="2" fontId="26" fillId="0" borderId="24" xfId="0" applyNumberFormat="1" applyFont="1" applyFill="1" applyBorder="1" applyAlignment="1" applyProtection="1">
      <alignment vertical="center"/>
      <protection locked="0"/>
    </xf>
    <xf numFmtId="0" fontId="45" fillId="24" borderId="43" xfId="0" applyFont="1" applyFill="1" applyBorder="1" applyAlignment="1"/>
    <xf numFmtId="0" fontId="45" fillId="24" borderId="42" xfId="0" applyFont="1" applyFill="1" applyBorder="1" applyAlignment="1"/>
    <xf numFmtId="0" fontId="45" fillId="24" borderId="24" xfId="0" applyFont="1" applyFill="1" applyBorder="1" applyAlignment="1"/>
    <xf numFmtId="0" fontId="45" fillId="24" borderId="28" xfId="0" applyFont="1" applyFill="1" applyBorder="1" applyAlignment="1"/>
    <xf numFmtId="0" fontId="26" fillId="24" borderId="50" xfId="0" applyFont="1" applyFill="1" applyBorder="1" applyAlignment="1" applyProtection="1">
      <alignment horizontal="center" vertical="center" wrapText="1"/>
    </xf>
    <xf numFmtId="10" fontId="26" fillId="24" borderId="49" xfId="0" applyNumberFormat="1" applyFont="1" applyFill="1" applyBorder="1" applyAlignment="1" applyProtection="1">
      <alignment horizontal="center" vertical="center" wrapText="1"/>
    </xf>
    <xf numFmtId="0" fontId="26" fillId="24" borderId="49" xfId="0" applyFont="1" applyFill="1" applyBorder="1" applyAlignment="1" applyProtection="1">
      <alignment horizontal="center" vertical="center" wrapText="1"/>
    </xf>
    <xf numFmtId="0" fontId="26" fillId="24" borderId="49" xfId="0" applyFont="1" applyFill="1" applyBorder="1" applyAlignment="1" applyProtection="1">
      <alignment horizontal="center" vertical="center" textRotation="90" wrapText="1"/>
    </xf>
    <xf numFmtId="0" fontId="44" fillId="24" borderId="49" xfId="0" applyFont="1" applyFill="1" applyBorder="1" applyAlignment="1" applyProtection="1">
      <alignment horizontal="center" vertical="center" wrapText="1"/>
    </xf>
    <xf numFmtId="0" fontId="26" fillId="24" borderId="51" xfId="0" applyFont="1" applyFill="1" applyBorder="1" applyAlignment="1" applyProtection="1">
      <alignment horizontal="center" vertical="center" wrapText="1"/>
    </xf>
    <xf numFmtId="0" fontId="26" fillId="24" borderId="48" xfId="0" applyFont="1" applyFill="1" applyBorder="1" applyAlignment="1" applyProtection="1">
      <alignment horizontal="center" vertical="center" wrapText="1"/>
    </xf>
    <xf numFmtId="10" fontId="26" fillId="24" borderId="56" xfId="0" applyNumberFormat="1" applyFont="1" applyFill="1" applyBorder="1" applyAlignment="1" applyProtection="1">
      <alignment horizontal="center" vertical="center" wrapText="1"/>
    </xf>
    <xf numFmtId="0" fontId="26" fillId="19" borderId="12" xfId="40" applyFont="1" applyFill="1" applyBorder="1" applyAlignment="1" applyProtection="1">
      <alignment horizontal="center" vertical="center" wrapText="1"/>
    </xf>
    <xf numFmtId="49" fontId="42" fillId="20" borderId="27" xfId="0" applyNumberFormat="1" applyFont="1" applyFill="1" applyBorder="1" applyAlignment="1" applyProtection="1">
      <alignment horizontal="right" vertical="center"/>
    </xf>
    <xf numFmtId="0" fontId="26" fillId="20" borderId="56" xfId="0" applyFont="1" applyFill="1" applyBorder="1" applyAlignment="1" applyProtection="1">
      <alignment vertical="top" wrapText="1"/>
    </xf>
    <xf numFmtId="49" fontId="42" fillId="20" borderId="51" xfId="0" applyNumberFormat="1" applyFont="1" applyFill="1" applyBorder="1" applyAlignment="1" applyProtection="1">
      <alignment horizontal="right" vertical="center"/>
    </xf>
    <xf numFmtId="0" fontId="26" fillId="19" borderId="26" xfId="40" applyFont="1" applyFill="1" applyBorder="1" applyAlignment="1" applyProtection="1">
      <alignment horizontal="left" vertical="center"/>
    </xf>
    <xf numFmtId="166" fontId="26" fillId="20" borderId="27" xfId="39" applyNumberFormat="1" applyFont="1" applyFill="1" applyBorder="1" applyAlignment="1" applyProtection="1">
      <alignment horizontal="center" vertical="center" wrapText="1"/>
    </xf>
    <xf numFmtId="0" fontId="26" fillId="19" borderId="26" xfId="40" applyFont="1" applyFill="1" applyBorder="1" applyAlignment="1" applyProtection="1">
      <alignment horizontal="left" vertical="center" wrapText="1"/>
    </xf>
    <xf numFmtId="0" fontId="26" fillId="20" borderId="27" xfId="39" applyNumberFormat="1" applyFont="1" applyFill="1" applyBorder="1" applyAlignment="1" applyProtection="1">
      <alignment horizontal="center" vertical="center" wrapText="1"/>
    </xf>
    <xf numFmtId="0" fontId="26" fillId="20" borderId="27" xfId="40" applyFont="1" applyFill="1" applyBorder="1" applyAlignment="1" applyProtection="1">
      <alignment horizontal="center" vertical="center" wrapText="1"/>
    </xf>
    <xf numFmtId="168" fontId="43" fillId="23" borderId="27" xfId="39" applyNumberFormat="1" applyFont="1" applyFill="1" applyBorder="1" applyAlignment="1" applyProtection="1">
      <alignment horizontal="center" vertical="center" wrapText="1"/>
    </xf>
    <xf numFmtId="0" fontId="26" fillId="19" borderId="48" xfId="40" applyFont="1" applyFill="1" applyBorder="1" applyAlignment="1" applyProtection="1">
      <alignment horizontal="left" vertical="center" wrapText="1"/>
    </xf>
    <xf numFmtId="0" fontId="26" fillId="20" borderId="49" xfId="40" applyFont="1" applyFill="1" applyBorder="1" applyAlignment="1" applyProtection="1">
      <alignment horizontal="center" vertical="center" wrapText="1"/>
    </xf>
    <xf numFmtId="0" fontId="43" fillId="23" borderId="49" xfId="40" applyFont="1" applyFill="1" applyBorder="1" applyAlignment="1" applyProtection="1">
      <alignment horizontal="left" vertical="center"/>
    </xf>
    <xf numFmtId="0" fontId="43" fillId="23" borderId="51" xfId="39" applyNumberFormat="1" applyFont="1" applyFill="1" applyBorder="1" applyAlignment="1" applyProtection="1">
      <alignment horizontal="center" vertical="center" wrapText="1"/>
    </xf>
    <xf numFmtId="0" fontId="27" fillId="26" borderId="62" xfId="40" applyFont="1" applyFill="1" applyBorder="1" applyAlignment="1" applyProtection="1">
      <alignment vertical="center" wrapText="1"/>
    </xf>
    <xf numFmtId="0" fontId="26" fillId="19" borderId="27" xfId="40" applyFont="1" applyFill="1" applyBorder="1" applyAlignment="1" applyProtection="1">
      <alignment horizontal="center" vertical="center" wrapText="1"/>
    </xf>
    <xf numFmtId="0" fontId="26" fillId="19" borderId="26" xfId="40" applyFont="1" applyFill="1" applyBorder="1" applyAlignment="1" applyProtection="1">
      <alignment vertical="center" wrapText="1"/>
    </xf>
    <xf numFmtId="41" fontId="26" fillId="0" borderId="27" xfId="40" applyNumberFormat="1" applyFont="1" applyBorder="1" applyAlignment="1" applyProtection="1">
      <alignment vertical="center"/>
    </xf>
    <xf numFmtId="0" fontId="26" fillId="25" borderId="26" xfId="40" applyFont="1" applyFill="1" applyBorder="1" applyAlignment="1" applyProtection="1">
      <alignment vertical="center" wrapText="1"/>
    </xf>
    <xf numFmtId="41" fontId="26" fillId="0" borderId="12" xfId="40" applyNumberFormat="1" applyFont="1" applyBorder="1" applyAlignment="1" applyProtection="1">
      <alignment vertical="center"/>
    </xf>
    <xf numFmtId="38" fontId="26" fillId="22" borderId="12" xfId="40" applyNumberFormat="1" applyFont="1" applyFill="1" applyBorder="1" applyAlignment="1" applyProtection="1">
      <alignment vertical="center"/>
    </xf>
    <xf numFmtId="38" fontId="26" fillId="26" borderId="63" xfId="40" applyNumberFormat="1" applyFont="1" applyFill="1" applyBorder="1" applyAlignment="1" applyProtection="1">
      <alignment vertical="center"/>
    </xf>
    <xf numFmtId="38" fontId="39" fillId="21" borderId="64" xfId="40" applyNumberFormat="1" applyFont="1" applyFill="1" applyBorder="1" applyAlignment="1" applyProtection="1">
      <alignment vertical="center"/>
    </xf>
    <xf numFmtId="38" fontId="26" fillId="26" borderId="12" xfId="40" applyNumberFormat="1" applyFont="1" applyFill="1" applyBorder="1" applyAlignment="1" applyProtection="1">
      <alignment vertical="center"/>
    </xf>
    <xf numFmtId="0" fontId="27" fillId="26" borderId="26" xfId="39" applyFont="1" applyFill="1" applyBorder="1" applyAlignment="1" applyProtection="1">
      <alignment vertical="center" wrapText="1"/>
    </xf>
    <xf numFmtId="0" fontId="26" fillId="19" borderId="15" xfId="40" applyFont="1" applyFill="1" applyBorder="1" applyAlignment="1" applyProtection="1">
      <alignment vertical="center" wrapText="1"/>
    </xf>
    <xf numFmtId="165" fontId="35" fillId="0" borderId="27" xfId="28" applyNumberFormat="1" applyFont="1" applyFill="1" applyBorder="1" applyAlignment="1" applyProtection="1">
      <alignment vertical="center" wrapText="1"/>
    </xf>
    <xf numFmtId="0" fontId="27" fillId="19" borderId="57" xfId="40" applyFont="1" applyFill="1" applyBorder="1" applyAlignment="1" applyProtection="1">
      <alignment vertical="center" wrapText="1"/>
    </xf>
    <xf numFmtId="165" fontId="27" fillId="0" borderId="49" xfId="28" applyNumberFormat="1" applyFont="1" applyFill="1" applyBorder="1" applyAlignment="1" applyProtection="1">
      <alignment vertical="center" wrapText="1"/>
    </xf>
    <xf numFmtId="165" fontId="27" fillId="0" borderId="50" xfId="28" applyNumberFormat="1" applyFont="1" applyFill="1" applyBorder="1" applyAlignment="1" applyProtection="1">
      <alignment vertical="center" wrapText="1"/>
    </xf>
    <xf numFmtId="165" fontId="27" fillId="0" borderId="58" xfId="28" applyNumberFormat="1" applyFont="1" applyFill="1" applyBorder="1" applyAlignment="1" applyProtection="1">
      <alignment vertical="center" wrapText="1"/>
    </xf>
    <xf numFmtId="41" fontId="26" fillId="22" borderId="12" xfId="40" applyNumberFormat="1" applyFont="1" applyFill="1" applyBorder="1" applyAlignment="1" applyProtection="1">
      <alignment vertical="center"/>
    </xf>
    <xf numFmtId="169" fontId="27" fillId="0" borderId="11" xfId="39" applyNumberFormat="1" applyFont="1" applyBorder="1" applyAlignment="1" applyProtection="1">
      <alignment horizontal="center" vertical="center"/>
      <protection locked="0"/>
    </xf>
    <xf numFmtId="43" fontId="41" fillId="0" borderId="0" xfId="40" applyNumberFormat="1" applyFont="1" applyAlignment="1" applyProtection="1">
      <alignment vertical="center"/>
    </xf>
    <xf numFmtId="0" fontId="50" fillId="0" borderId="0" xfId="0" applyFont="1"/>
    <xf numFmtId="0" fontId="26" fillId="19" borderId="62" xfId="40" applyFont="1" applyFill="1" applyBorder="1" applyAlignment="1" applyProtection="1">
      <alignment vertical="center" wrapText="1"/>
    </xf>
    <xf numFmtId="0" fontId="26" fillId="19" borderId="71" xfId="40" applyFont="1" applyFill="1" applyBorder="1" applyAlignment="1" applyProtection="1">
      <alignment horizontal="center" vertical="center" wrapText="1"/>
    </xf>
    <xf numFmtId="0" fontId="26" fillId="19" borderId="72" xfId="40" applyFont="1" applyFill="1" applyBorder="1" applyAlignment="1" applyProtection="1">
      <alignment horizontal="center" vertical="center" wrapText="1"/>
    </xf>
    <xf numFmtId="0" fontId="26" fillId="19" borderId="73" xfId="40" applyFont="1" applyFill="1" applyBorder="1" applyAlignment="1" applyProtection="1">
      <alignment vertical="center" wrapText="1"/>
    </xf>
    <xf numFmtId="8" fontId="52" fillId="0" borderId="72" xfId="47" applyNumberFormat="1" applyFont="1" applyBorder="1" applyAlignment="1">
      <alignment vertical="center"/>
    </xf>
    <xf numFmtId="0" fontId="26" fillId="19" borderId="75" xfId="40" applyFont="1" applyFill="1" applyBorder="1" applyAlignment="1" applyProtection="1">
      <alignment vertical="center" wrapText="1"/>
    </xf>
    <xf numFmtId="0" fontId="26" fillId="0" borderId="78" xfId="40" applyFont="1" applyFill="1" applyBorder="1" applyAlignment="1" applyProtection="1">
      <alignment vertical="center"/>
    </xf>
    <xf numFmtId="0" fontId="26" fillId="19" borderId="71" xfId="40" applyFont="1" applyFill="1" applyBorder="1" applyAlignment="1" applyProtection="1">
      <alignment horizontal="center" vertical="center" wrapText="1"/>
    </xf>
    <xf numFmtId="0" fontId="26" fillId="19" borderId="71" xfId="40" applyFont="1" applyFill="1" applyBorder="1" applyAlignment="1" applyProtection="1">
      <alignment horizontal="left" vertical="center" wrapText="1"/>
    </xf>
    <xf numFmtId="8" fontId="52" fillId="0" borderId="82" xfId="47" applyNumberFormat="1" applyFont="1" applyBorder="1" applyAlignment="1">
      <alignment vertical="center"/>
    </xf>
    <xf numFmtId="174" fontId="52" fillId="0" borderId="82" xfId="40" applyNumberFormat="1" applyFont="1" applyBorder="1" applyAlignment="1" applyProtection="1">
      <alignment horizontal="center" vertical="center" wrapText="1"/>
    </xf>
    <xf numFmtId="174" fontId="52" fillId="0" borderId="78" xfId="40" applyNumberFormat="1" applyFont="1" applyBorder="1" applyAlignment="1" applyProtection="1">
      <alignment horizontal="center" vertical="center" wrapText="1"/>
    </xf>
    <xf numFmtId="0" fontId="26" fillId="19" borderId="84" xfId="40" applyFont="1" applyFill="1" applyBorder="1" applyAlignment="1" applyProtection="1">
      <alignment horizontal="left" vertical="center" wrapText="1"/>
    </xf>
    <xf numFmtId="17" fontId="26" fillId="19" borderId="71" xfId="39" applyNumberFormat="1" applyFont="1" applyFill="1" applyBorder="1" applyAlignment="1" applyProtection="1">
      <alignment horizontal="center" vertical="center" wrapText="1"/>
    </xf>
    <xf numFmtId="17" fontId="26" fillId="23" borderId="85" xfId="39" applyNumberFormat="1" applyFont="1" applyFill="1" applyBorder="1" applyAlignment="1" applyProtection="1">
      <alignment horizontal="center" vertical="center" wrapText="1"/>
    </xf>
    <xf numFmtId="0" fontId="26" fillId="19" borderId="84" xfId="40" applyFont="1" applyFill="1" applyBorder="1" applyAlignment="1" applyProtection="1">
      <alignment vertical="center" wrapText="1"/>
    </xf>
    <xf numFmtId="2" fontId="26" fillId="0" borderId="71" xfId="40" applyNumberFormat="1" applyFont="1" applyFill="1" applyBorder="1" applyAlignment="1" applyProtection="1">
      <alignment horizontal="center" vertical="center" wrapText="1"/>
    </xf>
    <xf numFmtId="9" fontId="26" fillId="0" borderId="71" xfId="40" applyNumberFormat="1" applyFont="1" applyBorder="1" applyAlignment="1" applyProtection="1">
      <alignment horizontal="center" vertical="center" wrapText="1"/>
    </xf>
    <xf numFmtId="9" fontId="26" fillId="23" borderId="85" xfId="40" applyNumberFormat="1" applyFont="1" applyFill="1" applyBorder="1" applyAlignment="1" applyProtection="1">
      <alignment horizontal="center" vertical="center" wrapText="1"/>
    </xf>
    <xf numFmtId="0" fontId="26" fillId="19" borderId="86" xfId="40" applyFont="1" applyFill="1" applyBorder="1" applyAlignment="1" applyProtection="1">
      <alignment vertical="center" wrapText="1"/>
    </xf>
    <xf numFmtId="0" fontId="26" fillId="0" borderId="87" xfId="40" applyFont="1" applyFill="1" applyBorder="1" applyAlignment="1" applyProtection="1">
      <alignment horizontal="left" vertical="center" wrapText="1"/>
      <protection locked="0"/>
    </xf>
    <xf numFmtId="2" fontId="26" fillId="0" borderId="88" xfId="40" applyNumberFormat="1" applyFont="1" applyFill="1" applyBorder="1" applyAlignment="1" applyProtection="1">
      <alignment horizontal="center" vertical="center" wrapText="1"/>
      <protection locked="0"/>
    </xf>
    <xf numFmtId="2" fontId="26" fillId="0" borderId="88" xfId="40" applyNumberFormat="1" applyFont="1" applyFill="1" applyBorder="1" applyAlignment="1" applyProtection="1">
      <alignment horizontal="center" vertical="center" wrapText="1"/>
    </xf>
    <xf numFmtId="9" fontId="26" fillId="0" borderId="88" xfId="40" applyNumberFormat="1" applyFont="1" applyBorder="1" applyAlignment="1" applyProtection="1">
      <alignment horizontal="center" vertical="center" wrapText="1"/>
    </xf>
    <xf numFmtId="9" fontId="26" fillId="23" borderId="89" xfId="40" applyNumberFormat="1" applyFont="1" applyFill="1" applyBorder="1" applyAlignment="1" applyProtection="1">
      <alignment horizontal="center" vertical="center" wrapText="1"/>
    </xf>
    <xf numFmtId="0" fontId="55" fillId="0" borderId="0" xfId="0" applyFont="1"/>
    <xf numFmtId="0" fontId="36" fillId="25" borderId="90" xfId="40" applyFont="1" applyFill="1" applyBorder="1" applyAlignment="1" applyProtection="1">
      <alignment horizontal="left" vertical="center" wrapText="1"/>
    </xf>
    <xf numFmtId="0" fontId="36" fillId="25" borderId="70" xfId="40" applyFont="1" applyFill="1" applyBorder="1" applyAlignment="1" applyProtection="1">
      <alignment horizontal="left" vertical="center" wrapText="1"/>
    </xf>
    <xf numFmtId="6" fontId="52" fillId="0" borderId="74" xfId="40" applyNumberFormat="1" applyFont="1" applyFill="1" applyBorder="1" applyAlignment="1" applyProtection="1">
      <alignment horizontal="center" vertical="center"/>
    </xf>
    <xf numFmtId="6" fontId="52" fillId="0" borderId="91" xfId="40" applyNumberFormat="1" applyFont="1" applyFill="1" applyBorder="1" applyAlignment="1" applyProtection="1">
      <alignment horizontal="center" vertical="center"/>
    </xf>
    <xf numFmtId="0" fontId="26" fillId="25" borderId="90" xfId="40" applyFont="1" applyFill="1" applyBorder="1" applyAlignment="1" applyProtection="1">
      <alignment horizontal="left" vertical="center" wrapText="1"/>
    </xf>
    <xf numFmtId="0" fontId="26" fillId="25" borderId="70" xfId="40" applyFont="1" applyFill="1" applyBorder="1" applyAlignment="1" applyProtection="1">
      <alignment horizontal="left" vertical="center" wrapText="1"/>
    </xf>
    <xf numFmtId="0" fontId="27" fillId="0" borderId="90" xfId="40" applyFont="1" applyFill="1" applyBorder="1" applyAlignment="1" applyProtection="1">
      <alignment horizontal="left" vertical="center"/>
    </xf>
    <xf numFmtId="0" fontId="27" fillId="0" borderId="69" xfId="40" applyFont="1" applyFill="1" applyBorder="1" applyAlignment="1" applyProtection="1">
      <alignment horizontal="left" vertical="center"/>
    </xf>
    <xf numFmtId="0" fontId="27" fillId="0" borderId="91" xfId="40" applyFont="1" applyFill="1" applyBorder="1" applyAlignment="1" applyProtection="1">
      <alignment horizontal="left" vertical="center"/>
    </xf>
    <xf numFmtId="0" fontId="26" fillId="0" borderId="90" xfId="40" applyFont="1" applyFill="1" applyBorder="1" applyAlignment="1" applyProtection="1">
      <alignment horizontal="center" vertical="center"/>
    </xf>
    <xf numFmtId="0" fontId="26" fillId="0" borderId="69" xfId="40" applyFont="1" applyFill="1" applyBorder="1" applyAlignment="1" applyProtection="1">
      <alignment horizontal="center" vertical="center"/>
    </xf>
    <xf numFmtId="0" fontId="26" fillId="0" borderId="91" xfId="40" applyFont="1" applyFill="1" applyBorder="1" applyAlignment="1" applyProtection="1">
      <alignment horizontal="center" vertical="center"/>
    </xf>
    <xf numFmtId="0" fontId="26" fillId="0" borderId="92" xfId="40" applyFont="1" applyFill="1" applyBorder="1" applyAlignment="1" applyProtection="1">
      <alignment horizontal="center" vertical="center"/>
    </xf>
    <xf numFmtId="0" fontId="26" fillId="0" borderId="93" xfId="40" applyFont="1" applyFill="1" applyBorder="1" applyAlignment="1" applyProtection="1">
      <alignment horizontal="center" vertical="center"/>
    </xf>
    <xf numFmtId="0" fontId="26" fillId="0" borderId="94" xfId="40" applyFont="1" applyFill="1" applyBorder="1" applyAlignment="1" applyProtection="1">
      <alignment horizontal="center" vertical="center"/>
    </xf>
    <xf numFmtId="0" fontId="25" fillId="21" borderId="66" xfId="40" applyFont="1" applyFill="1" applyBorder="1" applyAlignment="1" applyProtection="1">
      <alignment horizontal="center" vertical="center"/>
    </xf>
    <xf numFmtId="0" fontId="25" fillId="21" borderId="67" xfId="40" applyFont="1" applyFill="1" applyBorder="1" applyAlignment="1" applyProtection="1">
      <alignment horizontal="center" vertical="center"/>
    </xf>
    <xf numFmtId="0" fontId="25" fillId="21" borderId="68" xfId="40" applyFont="1" applyFill="1" applyBorder="1" applyAlignment="1" applyProtection="1">
      <alignment horizontal="center" vertical="center"/>
    </xf>
    <xf numFmtId="10" fontId="52" fillId="0" borderId="76" xfId="40" applyNumberFormat="1" applyFont="1" applyFill="1" applyBorder="1" applyAlignment="1" applyProtection="1">
      <alignment horizontal="center" vertical="center"/>
    </xf>
    <xf numFmtId="10" fontId="52" fillId="0" borderId="77" xfId="40" applyNumberFormat="1" applyFont="1" applyFill="1" applyBorder="1" applyAlignment="1" applyProtection="1">
      <alignment horizontal="center" vertical="center"/>
    </xf>
    <xf numFmtId="173" fontId="52" fillId="0" borderId="71" xfId="40" applyNumberFormat="1" applyFont="1" applyFill="1" applyBorder="1" applyAlignment="1" applyProtection="1">
      <alignment horizontal="center" vertical="center"/>
    </xf>
    <xf numFmtId="173" fontId="52" fillId="0" borderId="71" xfId="0" applyNumberFormat="1" applyFont="1" applyBorder="1" applyAlignment="1">
      <alignment horizontal="center" vertical="center"/>
    </xf>
    <xf numFmtId="6" fontId="53" fillId="0" borderId="71" xfId="40" applyNumberFormat="1" applyFont="1" applyBorder="1" applyAlignment="1" applyProtection="1">
      <alignment horizontal="center" vertical="center"/>
    </xf>
    <xf numFmtId="2" fontId="26" fillId="18" borderId="23" xfId="40" applyNumberFormat="1" applyFont="1" applyFill="1" applyBorder="1" applyAlignment="1" applyProtection="1">
      <alignment horizontal="center" vertical="center" textRotation="90" wrapText="1"/>
    </xf>
    <xf numFmtId="0" fontId="1" fillId="0" borderId="17" xfId="0" applyFont="1" applyBorder="1"/>
    <xf numFmtId="0" fontId="1" fillId="0" borderId="28" xfId="0" applyFont="1" applyBorder="1"/>
    <xf numFmtId="0" fontId="26" fillId="0" borderId="0" xfId="40" applyNumberFormat="1" applyFont="1" applyFill="1" applyBorder="1" applyAlignment="1" applyProtection="1">
      <alignment horizontal="center" vertical="center"/>
    </xf>
    <xf numFmtId="0" fontId="0" fillId="0" borderId="0" xfId="0" applyNumberFormat="1" applyFill="1" applyBorder="1"/>
    <xf numFmtId="0" fontId="26" fillId="0" borderId="0" xfId="40" applyNumberFormat="1" applyFont="1" applyFill="1" applyBorder="1" applyAlignment="1" applyProtection="1">
      <alignment horizontal="center" vertical="center" wrapText="1"/>
    </xf>
    <xf numFmtId="0" fontId="27" fillId="0" borderId="0" xfId="40" applyNumberFormat="1" applyFont="1" applyFill="1" applyBorder="1" applyAlignment="1" applyProtection="1">
      <alignment horizontal="center" vertical="center"/>
    </xf>
    <xf numFmtId="0" fontId="26" fillId="18" borderId="45" xfId="0" applyFont="1" applyFill="1" applyBorder="1" applyAlignment="1" applyProtection="1">
      <alignment horizontal="center" vertical="center"/>
    </xf>
    <xf numFmtId="0" fontId="0" fillId="0" borderId="46" xfId="0" applyBorder="1"/>
    <xf numFmtId="0" fontId="0" fillId="0" borderId="47" xfId="0" applyBorder="1"/>
    <xf numFmtId="0" fontId="26" fillId="24" borderId="12" xfId="0" applyFont="1" applyFill="1" applyBorder="1" applyAlignment="1" applyProtection="1">
      <alignment horizontal="center" vertical="center" wrapText="1"/>
    </xf>
    <xf numFmtId="0" fontId="1" fillId="24" borderId="13" xfId="0" applyFont="1" applyFill="1" applyBorder="1"/>
    <xf numFmtId="0" fontId="26" fillId="18" borderId="12" xfId="0" applyFont="1" applyFill="1" applyBorder="1" applyAlignment="1" applyProtection="1">
      <alignment horizontal="center" vertical="center" wrapText="1"/>
    </xf>
    <xf numFmtId="0" fontId="0" fillId="0" borderId="13" xfId="0" applyBorder="1"/>
    <xf numFmtId="0" fontId="46" fillId="24" borderId="12" xfId="0" applyFont="1" applyFill="1" applyBorder="1" applyAlignment="1" applyProtection="1">
      <alignment horizontal="center" vertical="center" wrapText="1"/>
    </xf>
    <xf numFmtId="0" fontId="46" fillId="24" borderId="13" xfId="0" applyFont="1" applyFill="1" applyBorder="1" applyAlignment="1" applyProtection="1">
      <alignment horizontal="center" vertical="center" wrapText="1"/>
    </xf>
    <xf numFmtId="0" fontId="46" fillId="24" borderId="41" xfId="0" applyFont="1" applyFill="1" applyBorder="1" applyAlignment="1" applyProtection="1">
      <alignment horizontal="center" vertical="center" wrapText="1"/>
    </xf>
    <xf numFmtId="0" fontId="46" fillId="24" borderId="43" xfId="0" applyFont="1" applyFill="1" applyBorder="1" applyAlignment="1" applyProtection="1">
      <alignment horizontal="center" vertical="center" wrapText="1"/>
    </xf>
    <xf numFmtId="0" fontId="46" fillId="24" borderId="42" xfId="0" applyFont="1" applyFill="1" applyBorder="1" applyAlignment="1" applyProtection="1">
      <alignment horizontal="center" vertical="center" wrapText="1"/>
    </xf>
    <xf numFmtId="0" fontId="1" fillId="24" borderId="30" xfId="0" applyFont="1" applyFill="1" applyBorder="1"/>
    <xf numFmtId="0" fontId="26" fillId="18" borderId="19" xfId="0" applyFont="1" applyFill="1" applyBorder="1" applyAlignment="1" applyProtection="1">
      <alignment horizontal="center" vertical="center" textRotation="90" wrapText="1"/>
    </xf>
    <xf numFmtId="0" fontId="0" fillId="0" borderId="54" xfId="0" applyBorder="1"/>
    <xf numFmtId="0" fontId="26" fillId="24" borderId="44" xfId="0" applyFont="1" applyFill="1" applyBorder="1" applyAlignment="1" applyProtection="1">
      <alignment horizontal="center" vertical="center" wrapText="1"/>
    </xf>
    <xf numFmtId="0" fontId="26" fillId="24" borderId="43" xfId="0" applyFont="1" applyFill="1" applyBorder="1" applyAlignment="1" applyProtection="1">
      <alignment horizontal="center" vertical="center" wrapText="1"/>
    </xf>
    <xf numFmtId="0" fontId="26" fillId="24" borderId="42" xfId="0" applyFont="1" applyFill="1" applyBorder="1" applyAlignment="1" applyProtection="1">
      <alignment horizontal="center" vertical="center" wrapText="1"/>
    </xf>
    <xf numFmtId="0" fontId="26" fillId="24" borderId="18" xfId="0" applyFont="1" applyFill="1" applyBorder="1" applyAlignment="1" applyProtection="1">
      <alignment horizontal="center" vertical="center" wrapText="1"/>
    </xf>
    <xf numFmtId="0" fontId="26" fillId="24" borderId="24" xfId="0" applyFont="1" applyFill="1" applyBorder="1" applyAlignment="1" applyProtection="1">
      <alignment horizontal="center" vertical="center" wrapText="1"/>
    </xf>
    <xf numFmtId="0" fontId="26" fillId="24" borderId="28" xfId="0" applyFont="1" applyFill="1" applyBorder="1" applyAlignment="1" applyProtection="1">
      <alignment horizontal="center" vertical="center" wrapText="1"/>
    </xf>
    <xf numFmtId="0" fontId="46" fillId="24" borderId="44" xfId="0" applyFont="1" applyFill="1" applyBorder="1" applyAlignment="1" applyProtection="1">
      <alignment horizontal="center" vertical="center" wrapText="1"/>
    </xf>
    <xf numFmtId="0" fontId="46" fillId="24" borderId="18" xfId="0" applyFont="1" applyFill="1" applyBorder="1" applyAlignment="1" applyProtection="1">
      <alignment horizontal="center" vertical="center" wrapText="1"/>
    </xf>
    <xf numFmtId="0" fontId="46" fillId="24" borderId="24" xfId="0" applyFont="1" applyFill="1" applyBorder="1" applyAlignment="1" applyProtection="1">
      <alignment horizontal="center" vertical="center" wrapText="1"/>
    </xf>
    <xf numFmtId="0" fontId="26" fillId="18" borderId="22" xfId="0" applyFont="1" applyFill="1" applyBorder="1" applyAlignment="1" applyProtection="1">
      <alignment horizontal="center" vertical="center" textRotation="90" wrapText="1"/>
    </xf>
    <xf numFmtId="0" fontId="0" fillId="0" borderId="55" xfId="0" applyBorder="1"/>
    <xf numFmtId="0" fontId="25" fillId="21" borderId="52" xfId="40" applyFont="1" applyFill="1" applyBorder="1" applyAlignment="1" applyProtection="1">
      <alignment horizontal="left" vertical="center"/>
    </xf>
    <xf numFmtId="0" fontId="25" fillId="21" borderId="46" xfId="40" applyFont="1" applyFill="1" applyBorder="1" applyAlignment="1" applyProtection="1">
      <alignment horizontal="left" vertical="center"/>
    </xf>
    <xf numFmtId="0" fontId="25" fillId="21" borderId="47" xfId="40" applyFont="1" applyFill="1" applyBorder="1" applyAlignment="1" applyProtection="1">
      <alignment horizontal="left" vertical="center"/>
    </xf>
    <xf numFmtId="0" fontId="26" fillId="19" borderId="15" xfId="40" applyFont="1" applyFill="1" applyBorder="1" applyAlignment="1" applyProtection="1">
      <alignment horizontal="left" vertical="center" wrapText="1"/>
    </xf>
    <xf numFmtId="0" fontId="26" fillId="19" borderId="13" xfId="40" applyFont="1" applyFill="1" applyBorder="1" applyAlignment="1" applyProtection="1">
      <alignment horizontal="left" vertical="center" wrapText="1"/>
    </xf>
    <xf numFmtId="0" fontId="26" fillId="19" borderId="57" xfId="40" applyFont="1" applyFill="1" applyBorder="1" applyAlignment="1" applyProtection="1">
      <alignment horizontal="left" vertical="center" wrapText="1"/>
    </xf>
    <xf numFmtId="0" fontId="26" fillId="19" borderId="50" xfId="40" applyFont="1" applyFill="1" applyBorder="1" applyAlignment="1" applyProtection="1">
      <alignment horizontal="left" vertical="center" wrapText="1"/>
    </xf>
    <xf numFmtId="0" fontId="26" fillId="20" borderId="12" xfId="0" applyFont="1" applyFill="1" applyBorder="1" applyAlignment="1" applyProtection="1">
      <alignment horizontal="left" vertical="center" wrapText="1"/>
    </xf>
    <xf numFmtId="0" fontId="26" fillId="20" borderId="30" xfId="0" applyFont="1" applyFill="1" applyBorder="1" applyAlignment="1" applyProtection="1">
      <alignment horizontal="left" vertical="center" wrapText="1"/>
    </xf>
    <xf numFmtId="0" fontId="0" fillId="0" borderId="54" xfId="0" applyBorder="1" applyAlignment="1">
      <alignment wrapText="1"/>
    </xf>
    <xf numFmtId="0" fontId="26" fillId="24" borderId="45" xfId="0" applyFont="1" applyFill="1" applyBorder="1" applyAlignment="1" applyProtection="1">
      <alignment horizontal="center" vertical="center"/>
    </xf>
    <xf numFmtId="0" fontId="0" fillId="24" borderId="46" xfId="0" applyFill="1" applyBorder="1"/>
    <xf numFmtId="0" fontId="0" fillId="24" borderId="47" xfId="0" applyFill="1" applyBorder="1"/>
    <xf numFmtId="172" fontId="26" fillId="20" borderId="12" xfId="0" applyNumberFormat="1" applyFont="1" applyFill="1" applyBorder="1" applyAlignment="1" applyProtection="1">
      <alignment horizontal="left" vertical="center" wrapText="1"/>
    </xf>
    <xf numFmtId="172" fontId="26" fillId="20" borderId="30" xfId="0" applyNumberFormat="1" applyFont="1" applyFill="1" applyBorder="1" applyAlignment="1" applyProtection="1">
      <alignment horizontal="left" vertical="center" wrapText="1"/>
    </xf>
    <xf numFmtId="0" fontId="30" fillId="19" borderId="33" xfId="40" applyFont="1" applyFill="1" applyBorder="1" applyAlignment="1" applyProtection="1">
      <alignment horizontal="center" vertical="center" textRotation="90" wrapText="1"/>
    </xf>
    <xf numFmtId="0" fontId="30" fillId="0" borderId="32" xfId="0" applyFont="1" applyBorder="1" applyAlignment="1" applyProtection="1">
      <alignment textRotation="90"/>
    </xf>
    <xf numFmtId="0" fontId="31" fillId="19" borderId="28" xfId="0" applyFont="1" applyFill="1" applyBorder="1" applyAlignment="1" applyProtection="1">
      <alignment horizontal="center" vertical="center" wrapText="1"/>
    </xf>
    <xf numFmtId="0" fontId="31" fillId="19" borderId="29" xfId="0" applyFont="1" applyFill="1" applyBorder="1" applyAlignment="1" applyProtection="1">
      <alignment horizontal="center" vertical="center" wrapText="1"/>
    </xf>
    <xf numFmtId="0" fontId="31" fillId="19" borderId="34" xfId="0" applyFont="1" applyFill="1" applyBorder="1" applyAlignment="1" applyProtection="1">
      <alignment horizontal="center" vertical="center" wrapText="1"/>
    </xf>
    <xf numFmtId="0" fontId="0" fillId="24" borderId="13" xfId="0" applyFill="1" applyBorder="1"/>
    <xf numFmtId="0" fontId="25" fillId="21" borderId="12" xfId="40" applyFont="1" applyFill="1" applyBorder="1" applyAlignment="1" applyProtection="1">
      <alignment horizontal="left" vertical="center"/>
    </xf>
    <xf numFmtId="0" fontId="25" fillId="21" borderId="16" xfId="40" applyFont="1" applyFill="1" applyBorder="1" applyAlignment="1" applyProtection="1">
      <alignment horizontal="left" vertical="center"/>
    </xf>
    <xf numFmtId="0" fontId="25" fillId="21" borderId="10" xfId="40" applyFont="1" applyFill="1" applyBorder="1" applyAlignment="1" applyProtection="1">
      <alignment horizontal="left" vertical="center"/>
    </xf>
    <xf numFmtId="0" fontId="25" fillId="21" borderId="30" xfId="40" applyFont="1" applyFill="1" applyBorder="1" applyAlignment="1" applyProtection="1">
      <alignment horizontal="left" vertical="center"/>
    </xf>
    <xf numFmtId="0" fontId="26" fillId="18" borderId="52" xfId="0" applyFont="1" applyFill="1" applyBorder="1" applyAlignment="1" applyProtection="1">
      <alignment horizontal="center" vertical="center" wrapText="1"/>
    </xf>
    <xf numFmtId="0" fontId="0" fillId="0" borderId="53" xfId="0" applyBorder="1"/>
    <xf numFmtId="2" fontId="26" fillId="19" borderId="28" xfId="40" applyNumberFormat="1" applyFont="1" applyFill="1" applyBorder="1" applyAlignment="1" applyProtection="1">
      <alignment horizontal="center" vertical="center" wrapText="1"/>
    </xf>
    <xf numFmtId="2" fontId="26" fillId="19" borderId="29" xfId="40" applyNumberFormat="1" applyFont="1" applyFill="1" applyBorder="1" applyAlignment="1" applyProtection="1">
      <alignment horizontal="center" vertical="center" wrapText="1"/>
    </xf>
    <xf numFmtId="2" fontId="26" fillId="19" borderId="27" xfId="40" applyNumberFormat="1" applyFont="1" applyFill="1" applyBorder="1" applyAlignment="1" applyProtection="1">
      <alignment horizontal="center" vertical="center" wrapText="1"/>
    </xf>
    <xf numFmtId="0" fontId="26" fillId="20" borderId="56" xfId="0" applyFont="1" applyFill="1" applyBorder="1" applyAlignment="1" applyProtection="1">
      <alignment horizontal="left" vertical="center" wrapText="1"/>
    </xf>
    <xf numFmtId="0" fontId="26" fillId="20" borderId="58" xfId="0" applyFont="1" applyFill="1" applyBorder="1" applyAlignment="1" applyProtection="1">
      <alignment horizontal="left" vertical="center" wrapText="1"/>
    </xf>
    <xf numFmtId="0" fontId="27" fillId="19" borderId="39" xfId="40" applyFont="1" applyFill="1" applyBorder="1" applyAlignment="1" applyProtection="1">
      <alignment horizontal="center" vertical="center" wrapText="1"/>
    </xf>
    <xf numFmtId="0" fontId="27" fillId="19" borderId="24" xfId="40" applyFont="1" applyFill="1" applyBorder="1" applyAlignment="1" applyProtection="1">
      <alignment horizontal="center" vertical="center" wrapText="1"/>
    </xf>
    <xf numFmtId="0" fontId="27" fillId="19" borderId="40" xfId="40" applyFont="1" applyFill="1" applyBorder="1" applyAlignment="1" applyProtection="1">
      <alignment horizontal="center" vertical="center" wrapText="1"/>
    </xf>
    <xf numFmtId="0" fontId="26" fillId="19" borderId="15" xfId="40" applyFont="1" applyFill="1" applyBorder="1" applyAlignment="1" applyProtection="1">
      <alignment horizontal="center" vertical="center" wrapText="1"/>
    </xf>
    <xf numFmtId="0" fontId="26" fillId="19" borderId="16" xfId="40" applyFont="1" applyFill="1" applyBorder="1" applyAlignment="1" applyProtection="1">
      <alignment horizontal="center" vertical="center" wrapText="1"/>
    </xf>
    <xf numFmtId="0" fontId="26" fillId="19" borderId="30" xfId="40" applyFont="1" applyFill="1" applyBorder="1" applyAlignment="1" applyProtection="1">
      <alignment horizontal="center" vertical="center" wrapText="1"/>
    </xf>
    <xf numFmtId="0" fontId="27" fillId="19" borderId="31" xfId="40" applyFont="1" applyFill="1" applyBorder="1" applyAlignment="1" applyProtection="1">
      <alignment horizontal="center" vertical="center" textRotation="90" wrapText="1"/>
    </xf>
    <xf numFmtId="0" fontId="27" fillId="19" borderId="32" xfId="40" applyFont="1" applyFill="1" applyBorder="1" applyAlignment="1" applyProtection="1">
      <alignment horizontal="center" vertical="center" textRotation="90" wrapText="1"/>
    </xf>
    <xf numFmtId="0" fontId="29" fillId="19" borderId="28" xfId="0" applyFont="1" applyFill="1" applyBorder="1" applyAlignment="1" applyProtection="1">
      <alignment horizontal="center" vertical="center" wrapText="1"/>
    </xf>
    <xf numFmtId="0" fontId="29" fillId="19" borderId="29" xfId="0" applyFont="1" applyFill="1" applyBorder="1" applyAlignment="1" applyProtection="1">
      <alignment horizontal="center" vertical="center" wrapText="1"/>
    </xf>
    <xf numFmtId="0" fontId="29" fillId="19" borderId="18" xfId="0" applyFont="1" applyFill="1" applyBorder="1" applyAlignment="1" applyProtection="1">
      <alignment horizontal="center" vertical="center" wrapText="1"/>
    </xf>
    <xf numFmtId="0" fontId="25" fillId="21" borderId="59" xfId="40" applyFont="1" applyFill="1" applyBorder="1" applyAlignment="1" applyProtection="1">
      <alignment horizontal="left" vertical="center"/>
    </xf>
    <xf numFmtId="0" fontId="25" fillId="21" borderId="60" xfId="40" applyFont="1" applyFill="1" applyBorder="1" applyAlignment="1" applyProtection="1">
      <alignment horizontal="left" vertical="center"/>
    </xf>
    <xf numFmtId="0" fontId="25" fillId="21" borderId="61" xfId="40" applyFont="1" applyFill="1" applyBorder="1" applyAlignment="1" applyProtection="1">
      <alignment horizontal="left" vertical="center"/>
    </xf>
    <xf numFmtId="2" fontId="26" fillId="18" borderId="35" xfId="40" applyNumberFormat="1" applyFont="1" applyFill="1" applyBorder="1" applyAlignment="1" applyProtection="1">
      <alignment horizontal="center" vertical="center" wrapText="1"/>
    </xf>
    <xf numFmtId="2" fontId="26" fillId="18" borderId="10" xfId="40" applyNumberFormat="1" applyFont="1" applyFill="1" applyBorder="1" applyAlignment="1" applyProtection="1">
      <alignment horizontal="center" vertical="center" wrapText="1"/>
    </xf>
    <xf numFmtId="2" fontId="26" fillId="18" borderId="36" xfId="40" applyNumberFormat="1" applyFont="1" applyFill="1" applyBorder="1" applyAlignment="1" applyProtection="1">
      <alignment horizontal="center" vertical="center" wrapText="1"/>
    </xf>
    <xf numFmtId="2" fontId="26" fillId="18" borderId="0" xfId="40" applyNumberFormat="1" applyFont="1" applyFill="1" applyBorder="1" applyAlignment="1" applyProtection="1">
      <alignment horizontal="center" vertical="center" wrapText="1"/>
    </xf>
    <xf numFmtId="0" fontId="26" fillId="18" borderId="15" xfId="0" applyFont="1" applyFill="1" applyBorder="1" applyAlignment="1" applyProtection="1">
      <alignment horizontal="center" vertical="center" wrapText="1"/>
    </xf>
    <xf numFmtId="0" fontId="46" fillId="24" borderId="15" xfId="0" applyFont="1" applyFill="1" applyBorder="1" applyAlignment="1" applyProtection="1">
      <alignment horizontal="center" vertical="center" wrapText="1"/>
    </xf>
    <xf numFmtId="0" fontId="46" fillId="24" borderId="16" xfId="0" applyFont="1" applyFill="1" applyBorder="1" applyAlignment="1" applyProtection="1">
      <alignment horizontal="center" vertical="center" wrapText="1"/>
    </xf>
    <xf numFmtId="0" fontId="25" fillId="21" borderId="41" xfId="40" applyFont="1" applyFill="1" applyBorder="1" applyAlignment="1" applyProtection="1">
      <alignment horizontal="center" vertical="center"/>
    </xf>
    <xf numFmtId="0" fontId="25" fillId="21" borderId="43" xfId="40" applyFont="1" applyFill="1" applyBorder="1" applyAlignment="1" applyProtection="1">
      <alignment horizontal="center" vertical="center"/>
    </xf>
    <xf numFmtId="0" fontId="25" fillId="21" borderId="83" xfId="40" applyFont="1" applyFill="1" applyBorder="1" applyAlignment="1" applyProtection="1">
      <alignment horizontal="center" vertical="center"/>
    </xf>
    <xf numFmtId="0" fontId="25" fillId="21" borderId="52" xfId="40" applyFont="1" applyFill="1" applyBorder="1" applyAlignment="1" applyProtection="1">
      <alignment horizontal="center" vertical="center"/>
    </xf>
    <xf numFmtId="0" fontId="25" fillId="21" borderId="46" xfId="40" applyFont="1" applyFill="1" applyBorder="1" applyAlignment="1" applyProtection="1">
      <alignment horizontal="center" vertical="center"/>
    </xf>
    <xf numFmtId="0" fontId="25" fillId="21" borderId="47" xfId="40" applyFont="1" applyFill="1" applyBorder="1" applyAlignment="1" applyProtection="1">
      <alignment horizontal="center" vertical="center"/>
    </xf>
    <xf numFmtId="0" fontId="26" fillId="19" borderId="75" xfId="40" applyFont="1" applyFill="1" applyBorder="1" applyAlignment="1" applyProtection="1">
      <alignment horizontal="left" vertical="center" wrapText="1"/>
    </xf>
    <xf numFmtId="0" fontId="26" fillId="19" borderId="82" xfId="40" applyFont="1" applyFill="1" applyBorder="1" applyAlignment="1" applyProtection="1">
      <alignment horizontal="left" vertical="center" wrapText="1"/>
    </xf>
    <xf numFmtId="0" fontId="54" fillId="0" borderId="46" xfId="0" applyFont="1" applyBorder="1" applyProtection="1"/>
    <xf numFmtId="0" fontId="54" fillId="0" borderId="47" xfId="0" applyFont="1" applyBorder="1" applyProtection="1"/>
    <xf numFmtId="173" fontId="52" fillId="0" borderId="74" xfId="40" applyNumberFormat="1" applyFont="1" applyFill="1" applyBorder="1" applyAlignment="1" applyProtection="1">
      <alignment horizontal="center" vertical="center"/>
    </xf>
    <xf numFmtId="173" fontId="52" fillId="0" borderId="70" xfId="40" applyNumberFormat="1" applyFont="1" applyFill="1" applyBorder="1" applyAlignment="1" applyProtection="1">
      <alignment horizontal="center" vertical="center"/>
    </xf>
    <xf numFmtId="173" fontId="52" fillId="0" borderId="71" xfId="28" applyNumberFormat="1" applyFont="1" applyBorder="1" applyAlignment="1" applyProtection="1">
      <alignment horizontal="center" vertical="center"/>
    </xf>
    <xf numFmtId="173" fontId="52" fillId="0" borderId="71" xfId="0" applyNumberFormat="1" applyFont="1" applyFill="1" applyBorder="1" applyAlignment="1">
      <alignment horizontal="center" vertical="center"/>
    </xf>
    <xf numFmtId="173" fontId="52" fillId="0" borderId="74" xfId="28" applyNumberFormat="1" applyFont="1" applyBorder="1" applyAlignment="1" applyProtection="1">
      <alignment horizontal="center" vertical="center"/>
    </xf>
    <xf numFmtId="173" fontId="52" fillId="0" borderId="70" xfId="0" applyNumberFormat="1" applyFont="1" applyBorder="1" applyAlignment="1">
      <alignment horizontal="center" vertical="center"/>
    </xf>
    <xf numFmtId="0" fontId="26" fillId="19" borderId="22" xfId="40" applyFont="1" applyFill="1" applyBorder="1" applyAlignment="1" applyProtection="1">
      <alignment horizontal="center" vertical="center" wrapText="1"/>
    </xf>
    <xf numFmtId="0" fontId="26" fillId="19" borderId="34" xfId="40" applyFont="1" applyFill="1" applyBorder="1" applyAlignment="1" applyProtection="1">
      <alignment horizontal="center" vertical="center" wrapText="1"/>
    </xf>
    <xf numFmtId="0" fontId="26" fillId="19" borderId="69" xfId="40" applyFont="1" applyFill="1" applyBorder="1" applyAlignment="1" applyProtection="1">
      <alignment horizontal="center" vertical="center" wrapText="1"/>
    </xf>
    <xf numFmtId="0" fontId="26" fillId="19" borderId="70" xfId="40" applyFont="1" applyFill="1" applyBorder="1" applyAlignment="1" applyProtection="1">
      <alignment horizontal="center" vertical="center" wrapText="1"/>
    </xf>
    <xf numFmtId="0" fontId="26" fillId="19" borderId="71" xfId="40" applyFont="1" applyFill="1" applyBorder="1" applyAlignment="1" applyProtection="1">
      <alignment horizontal="center" vertical="center" wrapText="1"/>
    </xf>
    <xf numFmtId="0" fontId="26" fillId="19" borderId="21" xfId="40" applyFont="1" applyFill="1" applyBorder="1" applyAlignment="1" applyProtection="1">
      <alignment horizontal="left" vertical="center" wrapText="1"/>
    </xf>
    <xf numFmtId="0" fontId="26" fillId="19" borderId="65" xfId="40" applyFont="1" applyFill="1" applyBorder="1" applyAlignment="1" applyProtection="1">
      <alignment horizontal="left" vertical="center" wrapText="1"/>
    </xf>
    <xf numFmtId="0" fontId="26" fillId="19" borderId="19" xfId="40" applyFont="1" applyFill="1" applyBorder="1" applyAlignment="1" applyProtection="1">
      <alignment horizontal="center" vertical="center" wrapText="1"/>
    </xf>
    <xf numFmtId="0" fontId="26" fillId="19" borderId="29" xfId="40" applyFont="1" applyFill="1" applyBorder="1" applyAlignment="1" applyProtection="1">
      <alignment horizontal="center" vertical="center" wrapText="1"/>
    </xf>
    <xf numFmtId="2" fontId="26" fillId="18" borderId="20" xfId="40" applyNumberFormat="1" applyFont="1" applyFill="1" applyBorder="1" applyAlignment="1" applyProtection="1">
      <alignment horizontal="center" vertical="center" wrapText="1"/>
    </xf>
    <xf numFmtId="2" fontId="26" fillId="18" borderId="23" xfId="40" applyNumberFormat="1" applyFont="1" applyFill="1" applyBorder="1" applyAlignment="1" applyProtection="1">
      <alignment horizontal="center" vertical="center" wrapText="1"/>
    </xf>
    <xf numFmtId="2" fontId="26" fillId="18" borderId="14" xfId="40" applyNumberFormat="1" applyFont="1" applyFill="1" applyBorder="1" applyAlignment="1" applyProtection="1">
      <alignment horizontal="center" vertical="center" wrapText="1"/>
    </xf>
    <xf numFmtId="2" fontId="26" fillId="18" borderId="17" xfId="40" applyNumberFormat="1" applyFont="1" applyFill="1" applyBorder="1" applyAlignment="1" applyProtection="1">
      <alignment horizontal="center" vertical="center" wrapText="1"/>
    </xf>
    <xf numFmtId="0" fontId="37" fillId="0" borderId="12" xfId="40" applyFont="1" applyFill="1" applyBorder="1" applyAlignment="1" applyProtection="1">
      <alignment horizontal="center" vertical="center"/>
    </xf>
    <xf numFmtId="0" fontId="37" fillId="0" borderId="16" xfId="40" applyFont="1" applyFill="1" applyBorder="1" applyAlignment="1" applyProtection="1">
      <alignment horizontal="center" vertical="center"/>
    </xf>
    <xf numFmtId="0" fontId="37" fillId="0" borderId="13" xfId="40" applyFont="1" applyFill="1" applyBorder="1" applyAlignment="1" applyProtection="1">
      <alignment horizontal="center" vertical="center"/>
    </xf>
    <xf numFmtId="0" fontId="26" fillId="19" borderId="12" xfId="40" applyFont="1" applyFill="1" applyBorder="1" applyAlignment="1" applyProtection="1">
      <alignment horizontal="left" vertical="center"/>
    </xf>
    <xf numFmtId="0" fontId="26" fillId="19" borderId="16" xfId="40" applyFont="1" applyFill="1" applyBorder="1" applyAlignment="1" applyProtection="1">
      <alignment horizontal="left" vertical="center"/>
    </xf>
    <xf numFmtId="0" fontId="26" fillId="0" borderId="12" xfId="39" applyFont="1" applyBorder="1" applyAlignment="1" applyProtection="1">
      <alignment horizontal="left" vertical="center"/>
    </xf>
    <xf numFmtId="0" fontId="26" fillId="0" borderId="16" xfId="39" applyFont="1" applyBorder="1" applyAlignment="1" applyProtection="1">
      <alignment horizontal="left" vertical="center"/>
    </xf>
    <xf numFmtId="0" fontId="25" fillId="21" borderId="52" xfId="40" applyFont="1" applyFill="1" applyBorder="1" applyAlignment="1" applyProtection="1">
      <alignment horizontal="center" vertical="center" wrapText="1"/>
    </xf>
    <xf numFmtId="0" fontId="25" fillId="21" borderId="46" xfId="40" applyFont="1" applyFill="1" applyBorder="1" applyAlignment="1" applyProtection="1">
      <alignment horizontal="center" vertical="center" wrapText="1"/>
    </xf>
    <xf numFmtId="0" fontId="25" fillId="21" borderId="47" xfId="40" applyFont="1" applyFill="1" applyBorder="1" applyAlignment="1" applyProtection="1">
      <alignment horizontal="center" vertical="center" wrapText="1"/>
    </xf>
    <xf numFmtId="0" fontId="21" fillId="0" borderId="0" xfId="40" applyNumberFormat="1" applyFont="1" applyFill="1" applyBorder="1" applyAlignment="1" applyProtection="1">
      <alignment horizontal="center" vertical="center" wrapText="1"/>
    </xf>
    <xf numFmtId="0" fontId="21" fillId="0" borderId="0" xfId="40" applyNumberFormat="1" applyFont="1" applyFill="1" applyBorder="1" applyAlignment="1" applyProtection="1">
      <alignment horizontal="center" vertical="center"/>
    </xf>
    <xf numFmtId="0" fontId="36" fillId="0" borderId="0" xfId="40" applyNumberFormat="1" applyFont="1" applyFill="1" applyBorder="1" applyAlignment="1" applyProtection="1">
      <alignment horizontal="center" vertical="center" wrapText="1"/>
    </xf>
    <xf numFmtId="0" fontId="25" fillId="21" borderId="79" xfId="40" applyFont="1" applyFill="1" applyBorder="1" applyAlignment="1" applyProtection="1">
      <alignment horizontal="center" vertical="center"/>
    </xf>
    <xf numFmtId="0" fontId="25" fillId="21" borderId="80" xfId="40" applyFont="1" applyFill="1" applyBorder="1" applyAlignment="1" applyProtection="1">
      <alignment horizontal="center" vertical="center"/>
    </xf>
    <xf numFmtId="0" fontId="25" fillId="21" borderId="81" xfId="40" applyFont="1" applyFill="1" applyBorder="1" applyAlignment="1" applyProtection="1">
      <alignment horizontal="center" vertical="center"/>
    </xf>
    <xf numFmtId="0" fontId="26" fillId="19" borderId="73" xfId="40" applyFont="1" applyFill="1" applyBorder="1" applyAlignment="1" applyProtection="1">
      <alignment horizontal="left" vertical="center" wrapText="1"/>
    </xf>
    <xf numFmtId="0" fontId="26" fillId="19" borderId="71" xfId="40" applyFont="1" applyFill="1" applyBorder="1" applyAlignment="1" applyProtection="1">
      <alignment horizontal="left" vertical="center" wrapText="1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urrency" xfId="47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_2009 Dow Carrefour Pricing" xfId="39"/>
    <cellStyle name="Normal_WWolf Port Terms 97" xfId="40"/>
    <cellStyle name="Note" xfId="41" builtinId="10" customBuiltin="1"/>
    <cellStyle name="Output" xfId="42" builtinId="21" customBuiltin="1"/>
    <cellStyle name="Percent" xfId="43" builtinId="5"/>
    <cellStyle name="Title" xfId="44" builtinId="15" customBuiltin="1"/>
    <cellStyle name="Total" xfId="45" builtinId="25" customBuiltin="1"/>
    <cellStyle name="Warning Text" xfId="46" builtinId="11" customBuiltin="1"/>
  </cellStyles>
  <dxfs count="0"/>
  <tableStyles count="0" defaultTableStyle="TableStyleMedium9" defaultPivotStyle="PivotStyleLight16"/>
  <colors>
    <mruColors>
      <color rgb="FFFFB66D"/>
      <color rgb="FFFFC58B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68FBE40-B964-453C-BEA2-77F32F2C294F}" ax:persistence="persistStorage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0</xdr:rowOff>
    </xdr:from>
    <xdr:to>
      <xdr:col>26</xdr:col>
      <xdr:colOff>361950</xdr:colOff>
      <xdr:row>8311</xdr:row>
      <xdr:rowOff>171450</xdr:rowOff>
    </xdr:to>
    <xdr:sp macro="" textlink="">
      <xdr:nvSpPr>
        <xdr:cNvPr id="1039" name="Rectangle 12"/>
        <xdr:cNvSpPr>
          <a:spLocks noChangeArrowheads="1"/>
        </xdr:cNvSpPr>
      </xdr:nvSpPr>
      <xdr:spPr bwMode="auto">
        <a:xfrm>
          <a:off x="34109025" y="0"/>
          <a:ext cx="361950" cy="2147011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9525</xdr:colOff>
          <xdr:row>0</xdr:row>
          <xdr:rowOff>9525</xdr:rowOff>
        </xdr:to>
        <xdr:sp macro="" textlink="">
          <xdr:nvSpPr>
            <xdr:cNvPr id="1025" name="TrinStgClass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CB24"/>
  <sheetViews>
    <sheetView tabSelected="1" zoomScale="35" zoomScaleNormal="35" zoomScaleSheetLayoutView="2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8" defaultRowHeight="20.65" customHeight="1" x14ac:dyDescent="0.2"/>
  <cols>
    <col min="1" max="1" width="54.5703125" style="7" customWidth="1"/>
    <col min="2" max="2" width="12.42578125" style="7" customWidth="1"/>
    <col min="3" max="5" width="19.42578125" style="7" customWidth="1"/>
    <col min="6" max="6" width="24.7109375" style="7" customWidth="1"/>
    <col min="7" max="7" width="19.42578125" style="7" customWidth="1"/>
    <col min="8" max="8" width="17" style="7" customWidth="1"/>
    <col min="9" max="20" width="19.42578125" style="7" customWidth="1"/>
    <col min="21" max="21" width="21.85546875" style="7" customWidth="1"/>
    <col min="22" max="22" width="19.42578125" style="7" customWidth="1"/>
    <col min="23" max="23" width="21" style="7" customWidth="1"/>
    <col min="24" max="25" width="19.42578125" style="7" customWidth="1"/>
    <col min="26" max="26" width="21.85546875" style="8" customWidth="1"/>
    <col min="27" max="27" width="12.7109375" style="63" customWidth="1"/>
    <col min="28" max="31" width="12.7109375" style="8" customWidth="1"/>
    <col min="32" max="50" width="12.7109375" style="7" customWidth="1"/>
    <col min="51" max="51" width="12.7109375" style="9" customWidth="1"/>
    <col min="52" max="52" width="12.7109375" style="7" customWidth="1"/>
    <col min="53" max="53" width="12.7109375" style="9" customWidth="1"/>
    <col min="54" max="56" width="12.7109375" style="7" customWidth="1"/>
    <col min="57" max="57" width="12.7109375" style="9" customWidth="1"/>
    <col min="58" max="61" width="12.7109375" style="7" customWidth="1"/>
    <col min="62" max="62" width="12.7109375" style="9" customWidth="1"/>
    <col min="63" max="64" width="12.7109375" style="7" hidden="1" customWidth="1"/>
    <col min="65" max="65" width="12.7109375" style="9" customWidth="1"/>
    <col min="66" max="66" width="12.7109375" style="7" customWidth="1"/>
    <col min="67" max="67" width="12.7109375" style="9" customWidth="1"/>
    <col min="68" max="68" width="12.7109375" style="7" customWidth="1"/>
    <col min="69" max="69" width="12.7109375" style="9" customWidth="1"/>
    <col min="70" max="71" width="12.7109375" style="7" customWidth="1"/>
    <col min="72" max="73" width="12.7109375" style="66" customWidth="1"/>
    <col min="74" max="74" width="12.7109375" style="7" customWidth="1"/>
    <col min="75" max="75" width="8" style="7"/>
    <col min="76" max="76" width="11.7109375" style="7" customWidth="1"/>
    <col min="77" max="77" width="8" style="7"/>
    <col min="78" max="78" width="13" style="7" bestFit="1" customWidth="1"/>
    <col min="79" max="79" width="8" style="7"/>
    <col min="80" max="80" width="15.28515625" style="7" bestFit="1" customWidth="1"/>
    <col min="81" max="16384" width="8" style="7"/>
  </cols>
  <sheetData>
    <row r="1" spans="1:73" s="3" customFormat="1" ht="32.25" customHeight="1" x14ac:dyDescent="0.2">
      <c r="A1" s="330" t="str">
        <f>UPPER(C4&amp;" - PRICE LIST "&amp;G5&amp;" - "&amp;MID(G6,1,4))</f>
        <v xml:space="preserve"> - PRICE LIST  - 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1"/>
      <c r="R1" s="331"/>
      <c r="S1" s="331"/>
      <c r="T1" s="331"/>
      <c r="U1" s="331"/>
      <c r="V1" s="331"/>
      <c r="W1" s="331"/>
      <c r="X1" s="331"/>
      <c r="Y1" s="331"/>
      <c r="Z1" s="332"/>
      <c r="AA1" s="340"/>
      <c r="AB1" s="219"/>
      <c r="AC1" s="219"/>
      <c r="AD1" s="341"/>
      <c r="AE1" s="219"/>
      <c r="AF1" s="219"/>
      <c r="AG1" s="219"/>
      <c r="AH1" s="219"/>
      <c r="AI1" s="219"/>
      <c r="AJ1" s="219"/>
      <c r="AK1" s="219"/>
      <c r="AL1" s="219"/>
      <c r="AM1" s="341"/>
      <c r="AN1" s="219"/>
      <c r="AO1" s="219"/>
      <c r="AP1" s="219"/>
      <c r="AQ1" s="219"/>
      <c r="AR1" s="219"/>
      <c r="AS1" s="219"/>
      <c r="AT1" s="219"/>
      <c r="AU1" s="219"/>
      <c r="AV1" s="219"/>
      <c r="AW1" s="103"/>
      <c r="AX1" s="102"/>
      <c r="AY1" s="102"/>
      <c r="AZ1" s="102"/>
      <c r="BA1" s="102"/>
      <c r="BB1" s="102"/>
      <c r="BC1" s="102"/>
      <c r="BD1" s="102"/>
      <c r="BE1" s="102"/>
      <c r="BF1" s="102"/>
      <c r="BG1" s="103"/>
      <c r="BH1" s="102"/>
      <c r="BI1" s="102"/>
      <c r="BJ1" s="102"/>
      <c r="BK1" s="102"/>
      <c r="BL1" s="102"/>
      <c r="BM1" s="102"/>
      <c r="BN1" s="102"/>
      <c r="BO1" s="102"/>
      <c r="BP1" s="102"/>
      <c r="BQ1" s="1"/>
      <c r="BR1" s="2"/>
      <c r="BS1" s="2"/>
      <c r="BT1" s="64"/>
      <c r="BU1" s="64"/>
    </row>
    <row r="2" spans="1:73" s="3" customFormat="1" ht="16.5" customHeight="1" thickBot="1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5"/>
      <c r="X2" s="5"/>
      <c r="Y2" s="5"/>
      <c r="Z2" s="5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  <c r="AM2" s="219"/>
      <c r="AN2" s="219"/>
      <c r="AO2" s="219"/>
      <c r="AP2" s="219"/>
      <c r="AQ2" s="219"/>
      <c r="AR2" s="219"/>
      <c r="AS2" s="219"/>
      <c r="AT2" s="219"/>
      <c r="AU2" s="219"/>
      <c r="AV2" s="219"/>
      <c r="AW2" s="102"/>
      <c r="AX2" s="102"/>
      <c r="AY2" s="102"/>
      <c r="AZ2" s="102"/>
      <c r="BA2" s="102"/>
      <c r="BB2" s="102"/>
      <c r="BC2" s="102"/>
      <c r="BD2" s="102"/>
      <c r="BE2" s="102"/>
      <c r="BF2" s="102"/>
      <c r="BG2" s="102"/>
      <c r="BH2" s="102"/>
      <c r="BI2" s="102"/>
      <c r="BJ2" s="102"/>
      <c r="BK2" s="102"/>
      <c r="BL2" s="102"/>
      <c r="BM2" s="102"/>
      <c r="BN2" s="102"/>
      <c r="BO2" s="102"/>
      <c r="BP2" s="102"/>
      <c r="BQ2" s="1"/>
      <c r="BR2" s="2"/>
      <c r="BS2" s="2"/>
      <c r="BT2" s="64"/>
      <c r="BU2" s="64"/>
    </row>
    <row r="3" spans="1:73" s="15" customFormat="1" ht="54.95" customHeight="1" thickTop="1" x14ac:dyDescent="0.2">
      <c r="A3" s="248" t="s">
        <v>94</v>
      </c>
      <c r="B3" s="249"/>
      <c r="C3" s="249"/>
      <c r="D3" s="250"/>
      <c r="E3" s="10"/>
      <c r="F3" s="304" t="s">
        <v>1</v>
      </c>
      <c r="G3" s="305"/>
      <c r="H3" s="305"/>
      <c r="I3" s="306"/>
      <c r="J3" s="11"/>
      <c r="K3" s="207" t="s">
        <v>130</v>
      </c>
      <c r="L3" s="208"/>
      <c r="M3" s="208"/>
      <c r="N3" s="208"/>
      <c r="O3" s="208"/>
      <c r="P3" s="209"/>
      <c r="Q3" s="12"/>
      <c r="R3" s="304" t="s">
        <v>127</v>
      </c>
      <c r="S3" s="305"/>
      <c r="T3" s="305"/>
      <c r="U3" s="306"/>
      <c r="V3" s="12"/>
      <c r="W3" s="337" t="s">
        <v>2</v>
      </c>
      <c r="X3" s="338"/>
      <c r="Y3" s="338"/>
      <c r="Z3" s="339"/>
      <c r="AA3" s="82"/>
      <c r="AB3" s="82"/>
      <c r="AC3" s="82"/>
      <c r="AD3" s="83"/>
      <c r="AE3" s="342"/>
      <c r="AF3" s="219"/>
      <c r="AG3" s="218"/>
      <c r="AH3" s="219"/>
      <c r="AI3" s="220"/>
      <c r="AJ3" s="219"/>
      <c r="AK3" s="220"/>
      <c r="AL3" s="219"/>
      <c r="AM3" s="218"/>
      <c r="AN3" s="219"/>
      <c r="AO3" s="220"/>
      <c r="AP3" s="219"/>
      <c r="AQ3" s="218"/>
      <c r="AR3" s="219"/>
      <c r="AS3" s="220"/>
      <c r="AT3" s="219"/>
      <c r="AU3" s="218"/>
      <c r="AV3" s="219"/>
      <c r="AW3" s="89"/>
      <c r="AX3" s="102"/>
      <c r="AY3" s="88"/>
      <c r="AZ3" s="102"/>
      <c r="BA3" s="218"/>
      <c r="BB3" s="219"/>
      <c r="BC3" s="220"/>
      <c r="BD3" s="219"/>
      <c r="BE3" s="218"/>
      <c r="BF3" s="219"/>
      <c r="BG3" s="218"/>
      <c r="BH3" s="219"/>
      <c r="BI3" s="220"/>
      <c r="BJ3" s="219"/>
      <c r="BK3" s="89"/>
      <c r="BL3" s="102"/>
      <c r="BM3" s="220"/>
      <c r="BN3" s="219"/>
      <c r="BO3" s="218"/>
      <c r="BP3" s="219"/>
      <c r="BQ3" s="14"/>
      <c r="BR3" s="12"/>
      <c r="BS3" s="12"/>
      <c r="BT3" s="65"/>
      <c r="BU3" s="65"/>
    </row>
    <row r="4" spans="1:73" s="15" customFormat="1" ht="54.95" customHeight="1" x14ac:dyDescent="0.2">
      <c r="A4" s="251" t="s">
        <v>38</v>
      </c>
      <c r="B4" s="252"/>
      <c r="C4" s="72"/>
      <c r="D4" s="132"/>
      <c r="E4" s="10"/>
      <c r="F4" s="135" t="s">
        <v>11</v>
      </c>
      <c r="G4" s="17"/>
      <c r="H4" s="18" t="s">
        <v>12</v>
      </c>
      <c r="I4" s="136"/>
      <c r="J4" s="19"/>
      <c r="K4" s="166" t="s">
        <v>13</v>
      </c>
      <c r="L4" s="319" t="s">
        <v>14</v>
      </c>
      <c r="M4" s="320"/>
      <c r="N4" s="321" t="s">
        <v>131</v>
      </c>
      <c r="O4" s="321"/>
      <c r="P4" s="168" t="s">
        <v>48</v>
      </c>
      <c r="Q4" s="12"/>
      <c r="R4" s="137" t="s">
        <v>44</v>
      </c>
      <c r="S4" s="131" t="s">
        <v>43</v>
      </c>
      <c r="T4" s="137" t="s">
        <v>42</v>
      </c>
      <c r="U4" s="146" t="s">
        <v>43</v>
      </c>
      <c r="V4" s="12"/>
      <c r="W4" s="322" t="s">
        <v>16</v>
      </c>
      <c r="X4" s="324" t="s">
        <v>17</v>
      </c>
      <c r="Y4" s="324" t="s">
        <v>9</v>
      </c>
      <c r="Z4" s="317" t="s">
        <v>10</v>
      </c>
      <c r="AA4" s="84"/>
      <c r="AB4" s="84"/>
      <c r="AC4" s="85"/>
      <c r="AD4" s="86"/>
      <c r="AE4" s="220"/>
      <c r="AF4" s="219"/>
      <c r="AG4" s="218"/>
      <c r="AH4" s="219"/>
      <c r="AI4" s="220"/>
      <c r="AJ4" s="219"/>
      <c r="AK4" s="218"/>
      <c r="AL4" s="219"/>
      <c r="AM4" s="221"/>
      <c r="AN4" s="219"/>
      <c r="AO4" s="220"/>
      <c r="AP4" s="219"/>
      <c r="AQ4" s="218"/>
      <c r="AR4" s="219"/>
      <c r="AS4" s="220"/>
      <c r="AT4" s="219"/>
      <c r="AU4" s="218"/>
      <c r="AV4" s="219"/>
      <c r="AW4" s="104"/>
      <c r="AX4" s="102"/>
      <c r="AY4" s="88"/>
      <c r="AZ4" s="102"/>
      <c r="BA4" s="218"/>
      <c r="BB4" s="219"/>
      <c r="BC4" s="220"/>
      <c r="BD4" s="219"/>
      <c r="BE4" s="218"/>
      <c r="BF4" s="219"/>
      <c r="BG4" s="221"/>
      <c r="BH4" s="219"/>
      <c r="BI4" s="220"/>
      <c r="BJ4" s="219"/>
      <c r="BK4" s="89"/>
      <c r="BL4" s="102"/>
      <c r="BM4" s="220"/>
      <c r="BN4" s="219"/>
      <c r="BO4" s="218"/>
      <c r="BP4" s="219"/>
      <c r="BQ4" s="14"/>
      <c r="BR4" s="12"/>
      <c r="BS4" s="12"/>
      <c r="BT4" s="65"/>
      <c r="BU4" s="65"/>
    </row>
    <row r="5" spans="1:73" s="15" customFormat="1" ht="54.95" customHeight="1" x14ac:dyDescent="0.4">
      <c r="A5" s="251" t="s">
        <v>18</v>
      </c>
      <c r="B5" s="252"/>
      <c r="C5" s="255"/>
      <c r="D5" s="256"/>
      <c r="E5" s="10"/>
      <c r="F5" s="137" t="s">
        <v>19</v>
      </c>
      <c r="G5" s="62"/>
      <c r="H5" s="18" t="s">
        <v>111</v>
      </c>
      <c r="I5" s="138"/>
      <c r="J5" s="12"/>
      <c r="K5" s="169" t="s">
        <v>95</v>
      </c>
      <c r="L5" s="315"/>
      <c r="M5" s="316"/>
      <c r="N5" s="214"/>
      <c r="O5" s="214"/>
      <c r="P5" s="170">
        <f>IF(ISERROR($N$5/$L$5),0,$N$5/$L$5)</f>
        <v>0</v>
      </c>
      <c r="Q5" s="191" t="s">
        <v>140</v>
      </c>
      <c r="R5" s="147" t="s">
        <v>47</v>
      </c>
      <c r="S5" s="150"/>
      <c r="T5" s="149" t="s">
        <v>124</v>
      </c>
      <c r="U5" s="148"/>
      <c r="V5" s="12"/>
      <c r="W5" s="323"/>
      <c r="X5" s="325"/>
      <c r="Y5" s="325"/>
      <c r="Z5" s="318"/>
      <c r="AA5" s="84"/>
      <c r="AB5" s="84"/>
      <c r="AC5" s="85"/>
      <c r="AD5" s="86"/>
      <c r="AE5" s="220"/>
      <c r="AF5" s="219"/>
      <c r="AG5" s="218"/>
      <c r="AH5" s="219"/>
      <c r="AI5" s="220"/>
      <c r="AJ5" s="219"/>
      <c r="AK5" s="218"/>
      <c r="AL5" s="219"/>
      <c r="AM5" s="221"/>
      <c r="AN5" s="219"/>
      <c r="AO5" s="220"/>
      <c r="AP5" s="219"/>
      <c r="AQ5" s="218"/>
      <c r="AR5" s="219"/>
      <c r="AS5" s="220"/>
      <c r="AT5" s="219"/>
      <c r="AU5" s="218"/>
      <c r="AV5" s="219"/>
      <c r="AW5" s="104"/>
      <c r="AX5" s="102"/>
      <c r="AY5" s="88"/>
      <c r="AZ5" s="102"/>
      <c r="BA5" s="218"/>
      <c r="BB5" s="219"/>
      <c r="BC5" s="220"/>
      <c r="BD5" s="219"/>
      <c r="BE5" s="218"/>
      <c r="BF5" s="219"/>
      <c r="BG5" s="221"/>
      <c r="BH5" s="219"/>
      <c r="BI5" s="220"/>
      <c r="BJ5" s="219"/>
      <c r="BK5" s="89"/>
      <c r="BL5" s="102"/>
      <c r="BM5" s="220"/>
      <c r="BN5" s="219"/>
      <c r="BO5" s="218"/>
      <c r="BP5" s="219"/>
      <c r="BQ5" s="14"/>
      <c r="BR5" s="12"/>
      <c r="BS5" s="12"/>
      <c r="BT5" s="65"/>
      <c r="BU5" s="65"/>
    </row>
    <row r="6" spans="1:73" s="15" customFormat="1" ht="54.95" customHeight="1" x14ac:dyDescent="0.2">
      <c r="A6" s="251" t="s">
        <v>20</v>
      </c>
      <c r="B6" s="252"/>
      <c r="C6" s="255"/>
      <c r="D6" s="256"/>
      <c r="E6" s="10"/>
      <c r="F6" s="135" t="s">
        <v>21</v>
      </c>
      <c r="G6" s="17"/>
      <c r="H6" s="16" t="s">
        <v>22</v>
      </c>
      <c r="I6" s="139"/>
      <c r="J6" s="25"/>
      <c r="K6" s="169" t="s">
        <v>17</v>
      </c>
      <c r="L6" s="212"/>
      <c r="M6" s="213"/>
      <c r="N6" s="214"/>
      <c r="O6" s="214"/>
      <c r="P6" s="170">
        <f>IF(ISERROR($N$6/$L$6),0,$N$6/$L$6)</f>
        <v>0</v>
      </c>
      <c r="Q6" s="12"/>
      <c r="R6" s="149" t="s">
        <v>122</v>
      </c>
      <c r="S6" s="150"/>
      <c r="T6" s="147" t="s">
        <v>50</v>
      </c>
      <c r="U6" s="148"/>
      <c r="V6" s="12"/>
      <c r="W6" s="156" t="s">
        <v>23</v>
      </c>
      <c r="X6" s="74">
        <f>SUM(AD$4:AD$19)</f>
        <v>0</v>
      </c>
      <c r="Y6" s="73">
        <f>SUM(AI$4:AJ$19)</f>
        <v>0</v>
      </c>
      <c r="Z6" s="157">
        <f>SUM(AK$4:AL$19)</f>
        <v>0</v>
      </c>
      <c r="AA6" s="84"/>
      <c r="AB6" s="84"/>
      <c r="AC6" s="85"/>
      <c r="AD6" s="86"/>
      <c r="AE6" s="220"/>
      <c r="AF6" s="219"/>
      <c r="AG6" s="218"/>
      <c r="AH6" s="219"/>
      <c r="AI6" s="220"/>
      <c r="AJ6" s="219"/>
      <c r="AK6" s="218"/>
      <c r="AL6" s="219"/>
      <c r="AM6" s="221"/>
      <c r="AN6" s="219"/>
      <c r="AO6" s="220"/>
      <c r="AP6" s="219"/>
      <c r="AQ6" s="218"/>
      <c r="AR6" s="219"/>
      <c r="AS6" s="220"/>
      <c r="AT6" s="219"/>
      <c r="AU6" s="218"/>
      <c r="AV6" s="219"/>
      <c r="AW6" s="104"/>
      <c r="AX6" s="102"/>
      <c r="AY6" s="88"/>
      <c r="AZ6" s="102"/>
      <c r="BA6" s="218"/>
      <c r="BB6" s="219"/>
      <c r="BC6" s="220"/>
      <c r="BD6" s="219"/>
      <c r="BE6" s="218"/>
      <c r="BF6" s="219"/>
      <c r="BG6" s="221"/>
      <c r="BH6" s="219"/>
      <c r="BI6" s="220"/>
      <c r="BJ6" s="219"/>
      <c r="BK6" s="89"/>
      <c r="BL6" s="102"/>
      <c r="BM6" s="220"/>
      <c r="BN6" s="219"/>
      <c r="BO6" s="218"/>
      <c r="BP6" s="219"/>
      <c r="BQ6" s="14"/>
      <c r="BR6" s="12"/>
      <c r="BS6" s="12"/>
      <c r="BT6" s="65"/>
      <c r="BU6" s="65"/>
    </row>
    <row r="7" spans="1:73" s="15" customFormat="1" ht="54.95" customHeight="1" x14ac:dyDescent="0.2">
      <c r="A7" s="251" t="s">
        <v>24</v>
      </c>
      <c r="B7" s="252"/>
      <c r="C7" s="255"/>
      <c r="D7" s="256"/>
      <c r="E7" s="10"/>
      <c r="F7" s="137" t="s">
        <v>112</v>
      </c>
      <c r="G7" s="17"/>
      <c r="H7" s="18" t="s">
        <v>113</v>
      </c>
      <c r="I7" s="138"/>
      <c r="J7" s="12"/>
      <c r="K7" s="169" t="s">
        <v>115</v>
      </c>
      <c r="L7" s="212"/>
      <c r="M7" s="314"/>
      <c r="N7" s="214"/>
      <c r="O7" s="214"/>
      <c r="P7" s="170">
        <f>IF(ISERROR($N$7/$L$7),0,$N$7/$L$7)</f>
        <v>0</v>
      </c>
      <c r="Q7" s="12"/>
      <c r="R7" s="149"/>
      <c r="S7" s="151"/>
      <c r="T7" s="147" t="s">
        <v>125</v>
      </c>
      <c r="U7" s="148"/>
      <c r="V7" s="12"/>
      <c r="W7" s="156" t="s">
        <v>25</v>
      </c>
      <c r="X7" s="74">
        <f>SUM($AM$4:$AN$19)</f>
        <v>0</v>
      </c>
      <c r="Y7" s="73">
        <f>SUM($AS$4:$AT$19)</f>
        <v>0</v>
      </c>
      <c r="Z7" s="157">
        <f>SUM($AU$4:$AV$19)</f>
        <v>0</v>
      </c>
      <c r="AA7" s="87"/>
      <c r="AB7" s="84"/>
      <c r="AC7" s="85"/>
      <c r="AD7" s="86"/>
      <c r="AE7" s="220"/>
      <c r="AF7" s="219"/>
      <c r="AG7" s="218"/>
      <c r="AH7" s="219"/>
      <c r="AI7" s="220"/>
      <c r="AJ7" s="219"/>
      <c r="AK7" s="218"/>
      <c r="AL7" s="219"/>
      <c r="AM7" s="221"/>
      <c r="AN7" s="219"/>
      <c r="AO7" s="220"/>
      <c r="AP7" s="219"/>
      <c r="AQ7" s="218"/>
      <c r="AR7" s="219"/>
      <c r="AS7" s="220"/>
      <c r="AT7" s="219"/>
      <c r="AU7" s="218"/>
      <c r="AV7" s="219"/>
      <c r="AW7" s="104"/>
      <c r="AX7" s="102"/>
      <c r="AY7" s="88"/>
      <c r="AZ7" s="102"/>
      <c r="BA7" s="218"/>
      <c r="BB7" s="219"/>
      <c r="BC7" s="220"/>
      <c r="BD7" s="219"/>
      <c r="BE7" s="218"/>
      <c r="BF7" s="219"/>
      <c r="BG7" s="221"/>
      <c r="BH7" s="219"/>
      <c r="BI7" s="220"/>
      <c r="BJ7" s="219"/>
      <c r="BK7" s="89"/>
      <c r="BL7" s="102"/>
      <c r="BM7" s="220"/>
      <c r="BN7" s="219"/>
      <c r="BO7" s="218"/>
      <c r="BP7" s="219"/>
      <c r="BQ7" s="14"/>
      <c r="BR7" s="12"/>
      <c r="BS7" s="12"/>
      <c r="BT7" s="65"/>
      <c r="BU7" s="65"/>
    </row>
    <row r="8" spans="1:73" s="15" customFormat="1" ht="54.95" customHeight="1" x14ac:dyDescent="0.2">
      <c r="A8" s="251" t="s">
        <v>26</v>
      </c>
      <c r="B8" s="252"/>
      <c r="C8" s="255"/>
      <c r="D8" s="256"/>
      <c r="E8" s="10"/>
      <c r="F8" s="137" t="s">
        <v>27</v>
      </c>
      <c r="G8" s="20"/>
      <c r="H8" s="16" t="s">
        <v>101</v>
      </c>
      <c r="I8" s="138"/>
      <c r="J8" s="12"/>
      <c r="K8" s="169" t="s">
        <v>132</v>
      </c>
      <c r="L8" s="313"/>
      <c r="M8" s="213"/>
      <c r="N8" s="214"/>
      <c r="O8" s="214"/>
      <c r="P8" s="170">
        <f>IF(ISERROR($N$8/$L$8),0,$N$8/$L$8)</f>
        <v>0</v>
      </c>
      <c r="Q8" s="12"/>
      <c r="R8" s="147"/>
      <c r="S8" s="150"/>
      <c r="T8" s="149" t="s">
        <v>126</v>
      </c>
      <c r="U8" s="148"/>
      <c r="V8" s="12"/>
      <c r="W8" s="156" t="s">
        <v>28</v>
      </c>
      <c r="X8" s="74">
        <f>SUM($AW$4:$AX$19)</f>
        <v>0</v>
      </c>
      <c r="Y8" s="73">
        <f>SUM($BC$4:$BD$19)</f>
        <v>0</v>
      </c>
      <c r="Z8" s="157">
        <f>SUM($BE$4:$BF$19)</f>
        <v>0</v>
      </c>
      <c r="AA8" s="84"/>
      <c r="AB8" s="84"/>
      <c r="AC8" s="85"/>
      <c r="AD8" s="86"/>
      <c r="AE8" s="220"/>
      <c r="AF8" s="219"/>
      <c r="AG8" s="218"/>
      <c r="AH8" s="219"/>
      <c r="AI8" s="220"/>
      <c r="AJ8" s="219"/>
      <c r="AK8" s="218"/>
      <c r="AL8" s="219"/>
      <c r="AM8" s="221"/>
      <c r="AN8" s="219"/>
      <c r="AO8" s="220"/>
      <c r="AP8" s="219"/>
      <c r="AQ8" s="218"/>
      <c r="AR8" s="219"/>
      <c r="AS8" s="220"/>
      <c r="AT8" s="219"/>
      <c r="AU8" s="218"/>
      <c r="AV8" s="219"/>
      <c r="AW8" s="104"/>
      <c r="AX8" s="102"/>
      <c r="AY8" s="88"/>
      <c r="AZ8" s="102"/>
      <c r="BA8" s="218"/>
      <c r="BB8" s="219"/>
      <c r="BC8" s="220"/>
      <c r="BD8" s="219"/>
      <c r="BE8" s="218"/>
      <c r="BF8" s="219"/>
      <c r="BG8" s="221"/>
      <c r="BH8" s="219"/>
      <c r="BI8" s="220"/>
      <c r="BJ8" s="219"/>
      <c r="BK8" s="89"/>
      <c r="BL8" s="102"/>
      <c r="BM8" s="220"/>
      <c r="BN8" s="219"/>
      <c r="BO8" s="218"/>
      <c r="BP8" s="219"/>
      <c r="BQ8" s="14"/>
      <c r="BR8" s="12"/>
      <c r="BS8" s="12"/>
      <c r="BT8" s="65"/>
      <c r="BU8" s="65"/>
    </row>
    <row r="9" spans="1:73" s="15" customFormat="1" ht="54.95" customHeight="1" x14ac:dyDescent="0.2">
      <c r="A9" s="251" t="s">
        <v>29</v>
      </c>
      <c r="B9" s="252"/>
      <c r="C9" s="261"/>
      <c r="D9" s="262"/>
      <c r="E9" s="10"/>
      <c r="F9" s="137" t="s">
        <v>30</v>
      </c>
      <c r="G9" s="20"/>
      <c r="H9" s="96" t="s">
        <v>31</v>
      </c>
      <c r="I9" s="140"/>
      <c r="J9" s="25"/>
      <c r="K9" s="169" t="s">
        <v>133</v>
      </c>
      <c r="L9" s="311"/>
      <c r="M9" s="312"/>
      <c r="N9" s="214"/>
      <c r="O9" s="214"/>
      <c r="P9" s="170">
        <f>IF(ISERROR($N$9/$L$9),0,$N$9/$L$9)</f>
        <v>0</v>
      </c>
      <c r="Q9" s="12"/>
      <c r="R9" s="145" t="s">
        <v>123</v>
      </c>
      <c r="S9" s="154">
        <f>S5+S6</f>
        <v>0</v>
      </c>
      <c r="T9" s="155" t="s">
        <v>37</v>
      </c>
      <c r="U9" s="152">
        <f>U5+U6+U7+U8</f>
        <v>0</v>
      </c>
      <c r="V9" s="12"/>
      <c r="W9" s="156" t="s">
        <v>33</v>
      </c>
      <c r="X9" s="74">
        <f>SUM($BG$4:$BH$19)</f>
        <v>0</v>
      </c>
      <c r="Y9" s="73">
        <f>SUM($BM$4:$BN$19)</f>
        <v>0</v>
      </c>
      <c r="Z9" s="157">
        <f>SUM($BO$4:$BP$19)</f>
        <v>0</v>
      </c>
      <c r="AA9" s="84"/>
      <c r="AB9" s="84"/>
      <c r="AC9" s="85"/>
      <c r="AD9" s="86"/>
      <c r="AE9" s="220"/>
      <c r="AF9" s="219"/>
      <c r="AG9" s="218"/>
      <c r="AH9" s="219"/>
      <c r="AI9" s="220"/>
      <c r="AJ9" s="219"/>
      <c r="AK9" s="218"/>
      <c r="AL9" s="219"/>
      <c r="AM9" s="221"/>
      <c r="AN9" s="219"/>
      <c r="AO9" s="220"/>
      <c r="AP9" s="219"/>
      <c r="AQ9" s="218"/>
      <c r="AR9" s="219"/>
      <c r="AS9" s="220"/>
      <c r="AT9" s="219"/>
      <c r="AU9" s="218"/>
      <c r="AV9" s="219"/>
      <c r="AW9" s="104"/>
      <c r="AX9" s="102"/>
      <c r="AY9" s="88"/>
      <c r="AZ9" s="102"/>
      <c r="BA9" s="218"/>
      <c r="BB9" s="219"/>
      <c r="BC9" s="220"/>
      <c r="BD9" s="219"/>
      <c r="BE9" s="218"/>
      <c r="BF9" s="219"/>
      <c r="BG9" s="221"/>
      <c r="BH9" s="219"/>
      <c r="BI9" s="220"/>
      <c r="BJ9" s="219"/>
      <c r="BK9" s="89"/>
      <c r="BL9" s="102"/>
      <c r="BM9" s="220"/>
      <c r="BN9" s="219"/>
      <c r="BO9" s="218"/>
      <c r="BP9" s="219"/>
      <c r="BQ9" s="14"/>
      <c r="BR9" s="12"/>
      <c r="BS9" s="12"/>
      <c r="BT9" s="65"/>
      <c r="BU9" s="65"/>
    </row>
    <row r="10" spans="1:73" s="15" customFormat="1" ht="54.95" customHeight="1" thickBot="1" x14ac:dyDescent="0.25">
      <c r="A10" s="251" t="s">
        <v>34</v>
      </c>
      <c r="B10" s="252"/>
      <c r="C10" s="255"/>
      <c r="D10" s="256"/>
      <c r="E10" s="10"/>
      <c r="F10" s="141" t="s">
        <v>35</v>
      </c>
      <c r="G10" s="142"/>
      <c r="H10" s="143" t="s">
        <v>36</v>
      </c>
      <c r="I10" s="144"/>
      <c r="J10" s="19"/>
      <c r="K10" s="171" t="s">
        <v>32</v>
      </c>
      <c r="L10" s="210">
        <f>IF(ISERROR($L$8/$L$6),0,$L$8/$L$6)</f>
        <v>0</v>
      </c>
      <c r="M10" s="211"/>
      <c r="N10" s="210">
        <f>IF(ISERROR($N$8/$N$6),0,$N$8/$N$6)</f>
        <v>0</v>
      </c>
      <c r="O10" s="211"/>
      <c r="P10" s="172"/>
      <c r="Q10" s="12"/>
      <c r="R10" s="291" t="s">
        <v>120</v>
      </c>
      <c r="S10" s="292"/>
      <c r="T10" s="293"/>
      <c r="U10" s="153">
        <f>U9+S9</f>
        <v>0</v>
      </c>
      <c r="V10" s="12"/>
      <c r="W10" s="158" t="s">
        <v>37</v>
      </c>
      <c r="X10" s="159">
        <f>SUM(X6:X9)</f>
        <v>0</v>
      </c>
      <c r="Y10" s="160">
        <f>SUM(Y6:Y9)</f>
        <v>0</v>
      </c>
      <c r="Z10" s="161">
        <f>SUM(Z6:Z9)</f>
        <v>0</v>
      </c>
      <c r="AA10" s="84"/>
      <c r="AB10" s="84"/>
      <c r="AC10" s="85"/>
      <c r="AD10" s="86"/>
      <c r="AE10" s="220"/>
      <c r="AF10" s="219"/>
      <c r="AG10" s="218"/>
      <c r="AH10" s="219"/>
      <c r="AI10" s="220"/>
      <c r="AJ10" s="219"/>
      <c r="AK10" s="218"/>
      <c r="AL10" s="219"/>
      <c r="AM10" s="221"/>
      <c r="AN10" s="219"/>
      <c r="AO10" s="220"/>
      <c r="AP10" s="219"/>
      <c r="AQ10" s="218"/>
      <c r="AR10" s="219"/>
      <c r="AS10" s="220"/>
      <c r="AT10" s="219"/>
      <c r="AU10" s="218"/>
      <c r="AV10" s="219"/>
      <c r="AW10" s="104"/>
      <c r="AX10" s="102"/>
      <c r="AY10" s="88"/>
      <c r="AZ10" s="102"/>
      <c r="BA10" s="218"/>
      <c r="BB10" s="219"/>
      <c r="BC10" s="220"/>
      <c r="BD10" s="219"/>
      <c r="BE10" s="218"/>
      <c r="BF10" s="219"/>
      <c r="BG10" s="221"/>
      <c r="BH10" s="219"/>
      <c r="BI10" s="220"/>
      <c r="BJ10" s="219"/>
      <c r="BK10" s="89"/>
      <c r="BL10" s="102"/>
      <c r="BM10" s="220"/>
      <c r="BN10" s="219"/>
      <c r="BO10" s="218"/>
      <c r="BP10" s="219"/>
      <c r="BQ10" s="14"/>
      <c r="BR10" s="12"/>
      <c r="BS10" s="12"/>
      <c r="BT10" s="65"/>
      <c r="BU10" s="65"/>
    </row>
    <row r="11" spans="1:73" s="15" customFormat="1" ht="54.95" customHeight="1" thickBot="1" x14ac:dyDescent="0.25">
      <c r="A11" s="251" t="s">
        <v>96</v>
      </c>
      <c r="B11" s="252"/>
      <c r="C11" s="72"/>
      <c r="D11" s="132"/>
      <c r="E11" s="10"/>
      <c r="F11" s="21"/>
      <c r="G11" s="21"/>
      <c r="H11" s="21"/>
      <c r="I11" s="21"/>
      <c r="J11" s="21"/>
      <c r="P11" s="22"/>
      <c r="Q11" s="12"/>
      <c r="R11" s="12"/>
      <c r="S11" s="12"/>
      <c r="T11" s="12"/>
      <c r="U11" s="12"/>
      <c r="V11" s="12"/>
      <c r="W11" s="12"/>
      <c r="X11" s="12"/>
      <c r="Y11" s="12"/>
      <c r="Z11" s="19"/>
      <c r="AA11" s="84"/>
      <c r="AB11" s="84"/>
      <c r="AC11" s="85"/>
      <c r="AD11" s="86"/>
      <c r="AE11" s="220"/>
      <c r="AF11" s="219"/>
      <c r="AG11" s="218"/>
      <c r="AH11" s="219"/>
      <c r="AI11" s="220"/>
      <c r="AJ11" s="219"/>
      <c r="AK11" s="218"/>
      <c r="AL11" s="219"/>
      <c r="AM11" s="221"/>
      <c r="AN11" s="219"/>
      <c r="AO11" s="220"/>
      <c r="AP11" s="219"/>
      <c r="AQ11" s="218"/>
      <c r="AR11" s="219"/>
      <c r="AS11" s="220"/>
      <c r="AT11" s="219"/>
      <c r="AU11" s="218"/>
      <c r="AV11" s="219"/>
      <c r="AW11" s="104"/>
      <c r="AX11" s="102"/>
      <c r="AY11" s="88"/>
      <c r="AZ11" s="102"/>
      <c r="BA11" s="218"/>
      <c r="BB11" s="219"/>
      <c r="BC11" s="220"/>
      <c r="BD11" s="219"/>
      <c r="BE11" s="218"/>
      <c r="BF11" s="219"/>
      <c r="BG11" s="221"/>
      <c r="BH11" s="219"/>
      <c r="BI11" s="220"/>
      <c r="BJ11" s="219"/>
      <c r="BK11" s="89"/>
      <c r="BL11" s="102"/>
      <c r="BM11" s="220"/>
      <c r="BN11" s="219"/>
      <c r="BO11" s="218"/>
      <c r="BP11" s="219"/>
      <c r="BQ11" s="14"/>
      <c r="BR11" s="12"/>
      <c r="BS11" s="12"/>
      <c r="BT11" s="65"/>
      <c r="BU11" s="65"/>
    </row>
    <row r="12" spans="1:73" s="15" customFormat="1" ht="54.95" customHeight="1" thickTop="1" thickBot="1" x14ac:dyDescent="0.4">
      <c r="A12" s="253" t="s">
        <v>39</v>
      </c>
      <c r="B12" s="254"/>
      <c r="C12" s="133"/>
      <c r="D12" s="134"/>
      <c r="E12" s="10"/>
      <c r="F12" s="248" t="s">
        <v>134</v>
      </c>
      <c r="G12" s="309"/>
      <c r="H12" s="309"/>
      <c r="I12" s="310"/>
      <c r="J12" s="11"/>
      <c r="K12" s="343" t="s">
        <v>90</v>
      </c>
      <c r="L12" s="344"/>
      <c r="M12" s="344"/>
      <c r="N12" s="344"/>
      <c r="O12" s="344"/>
      <c r="P12" s="345"/>
      <c r="Q12" s="12"/>
      <c r="R12" s="304" t="s">
        <v>128</v>
      </c>
      <c r="S12" s="305"/>
      <c r="T12" s="305"/>
      <c r="U12" s="306"/>
      <c r="V12" s="12"/>
      <c r="W12" s="304" t="s">
        <v>121</v>
      </c>
      <c r="X12" s="305"/>
      <c r="Y12" s="305"/>
      <c r="Z12" s="306"/>
      <c r="AA12" s="88"/>
      <c r="AB12" s="89"/>
      <c r="AC12" s="89"/>
      <c r="AD12" s="86"/>
      <c r="AE12" s="220"/>
      <c r="AF12" s="219"/>
      <c r="AG12" s="218"/>
      <c r="AH12" s="219"/>
      <c r="AI12" s="220"/>
      <c r="AJ12" s="219"/>
      <c r="AK12" s="218"/>
      <c r="AL12" s="219"/>
      <c r="AM12" s="221"/>
      <c r="AN12" s="219"/>
      <c r="AO12" s="220"/>
      <c r="AP12" s="219"/>
      <c r="AQ12" s="218"/>
      <c r="AR12" s="219"/>
      <c r="AS12" s="220"/>
      <c r="AT12" s="219"/>
      <c r="AU12" s="218"/>
      <c r="AV12" s="219"/>
      <c r="AW12" s="104"/>
      <c r="AX12" s="102"/>
      <c r="AY12" s="88"/>
      <c r="AZ12" s="102"/>
      <c r="BA12" s="218"/>
      <c r="BB12" s="219"/>
      <c r="BC12" s="220"/>
      <c r="BD12" s="219"/>
      <c r="BE12" s="218"/>
      <c r="BF12" s="219"/>
      <c r="BG12" s="221"/>
      <c r="BH12" s="219"/>
      <c r="BI12" s="220"/>
      <c r="BJ12" s="219"/>
      <c r="BK12" s="89"/>
      <c r="BL12" s="102"/>
      <c r="BM12" s="220"/>
      <c r="BN12" s="219"/>
      <c r="BO12" s="218"/>
      <c r="BP12" s="219"/>
      <c r="BQ12" s="14"/>
      <c r="BR12" s="12"/>
      <c r="BS12" s="12"/>
      <c r="BT12" s="65"/>
      <c r="BU12" s="65"/>
    </row>
    <row r="13" spans="1:73" s="15" customFormat="1" ht="54.95" customHeight="1" thickBot="1" x14ac:dyDescent="0.25">
      <c r="A13" s="12"/>
      <c r="B13" s="12"/>
      <c r="C13" s="12"/>
      <c r="D13" s="12"/>
      <c r="E13" s="10"/>
      <c r="F13" s="196" t="s">
        <v>135</v>
      </c>
      <c r="G13" s="197"/>
      <c r="H13" s="194"/>
      <c r="I13" s="195"/>
      <c r="J13" s="19"/>
      <c r="K13" s="346" t="s">
        <v>40</v>
      </c>
      <c r="L13" s="347"/>
      <c r="M13" s="347"/>
      <c r="N13" s="167" t="s">
        <v>41</v>
      </c>
      <c r="O13" s="167" t="s">
        <v>17</v>
      </c>
      <c r="P13" s="168" t="s">
        <v>10</v>
      </c>
      <c r="Q13" s="12"/>
      <c r="R13" s="137" t="s">
        <v>44</v>
      </c>
      <c r="S13" s="131" t="s">
        <v>43</v>
      </c>
      <c r="T13" s="137" t="s">
        <v>42</v>
      </c>
      <c r="U13" s="146" t="s">
        <v>43</v>
      </c>
      <c r="V13" s="12"/>
      <c r="W13" s="137" t="s">
        <v>44</v>
      </c>
      <c r="X13" s="131" t="s">
        <v>43</v>
      </c>
      <c r="Y13" s="137" t="s">
        <v>42</v>
      </c>
      <c r="Z13" s="146" t="s">
        <v>43</v>
      </c>
      <c r="AA13" s="88"/>
      <c r="AB13" s="89"/>
      <c r="AC13" s="89"/>
      <c r="AD13" s="86"/>
      <c r="AE13" s="220"/>
      <c r="AF13" s="219"/>
      <c r="AG13" s="218"/>
      <c r="AH13" s="219"/>
      <c r="AI13" s="220"/>
      <c r="AJ13" s="219"/>
      <c r="AK13" s="218"/>
      <c r="AL13" s="219"/>
      <c r="AM13" s="221"/>
      <c r="AN13" s="219"/>
      <c r="AO13" s="220"/>
      <c r="AP13" s="219"/>
      <c r="AQ13" s="218"/>
      <c r="AR13" s="219"/>
      <c r="AS13" s="220"/>
      <c r="AT13" s="219"/>
      <c r="AU13" s="218"/>
      <c r="AV13" s="219"/>
      <c r="AW13" s="104"/>
      <c r="AX13" s="102"/>
      <c r="AY13" s="88"/>
      <c r="AZ13" s="102"/>
      <c r="BA13" s="89"/>
      <c r="BB13" s="89"/>
      <c r="BC13" s="220"/>
      <c r="BD13" s="219"/>
      <c r="BE13" s="218"/>
      <c r="BF13" s="219"/>
      <c r="BG13" s="221"/>
      <c r="BH13" s="219"/>
      <c r="BI13" s="220"/>
      <c r="BJ13" s="219"/>
      <c r="BK13" s="89"/>
      <c r="BL13" s="102"/>
      <c r="BM13" s="220"/>
      <c r="BN13" s="219"/>
      <c r="BO13" s="218"/>
      <c r="BP13" s="219"/>
      <c r="BQ13" s="14"/>
      <c r="BR13" s="12"/>
      <c r="BS13" s="12"/>
      <c r="BT13" s="65"/>
      <c r="BU13" s="65"/>
    </row>
    <row r="14" spans="1:73" s="15" customFormat="1" ht="54.95" customHeight="1" thickBot="1" x14ac:dyDescent="0.25">
      <c r="A14" s="248" t="s">
        <v>46</v>
      </c>
      <c r="B14" s="249"/>
      <c r="C14" s="249"/>
      <c r="D14" s="250"/>
      <c r="E14" s="10"/>
      <c r="F14" s="196" t="s">
        <v>136</v>
      </c>
      <c r="G14" s="197"/>
      <c r="H14" s="194"/>
      <c r="I14" s="195"/>
      <c r="J14" s="19"/>
      <c r="K14" s="307" t="s">
        <v>45</v>
      </c>
      <c r="L14" s="308"/>
      <c r="M14" s="308"/>
      <c r="N14" s="175"/>
      <c r="O14" s="176"/>
      <c r="P14" s="177"/>
      <c r="Q14" s="12"/>
      <c r="R14" s="147" t="s">
        <v>47</v>
      </c>
      <c r="S14" s="150"/>
      <c r="T14" s="149" t="s">
        <v>124</v>
      </c>
      <c r="U14" s="148"/>
      <c r="V14" s="12"/>
      <c r="W14" s="147" t="s">
        <v>47</v>
      </c>
      <c r="X14" s="150"/>
      <c r="Y14" s="149" t="s">
        <v>124</v>
      </c>
      <c r="Z14" s="148"/>
      <c r="AA14" s="88"/>
      <c r="AB14" s="89"/>
      <c r="AC14" s="89"/>
      <c r="AD14" s="86"/>
      <c r="AE14" s="220"/>
      <c r="AF14" s="219"/>
      <c r="AG14" s="218"/>
      <c r="AH14" s="219"/>
      <c r="AI14" s="220"/>
      <c r="AJ14" s="219"/>
      <c r="AK14" s="218"/>
      <c r="AL14" s="219"/>
      <c r="AM14" s="221"/>
      <c r="AN14" s="219"/>
      <c r="AO14" s="220"/>
      <c r="AP14" s="219"/>
      <c r="AQ14" s="218"/>
      <c r="AR14" s="219"/>
      <c r="AS14" s="220"/>
      <c r="AT14" s="219"/>
      <c r="AU14" s="218"/>
      <c r="AV14" s="219"/>
      <c r="AW14" s="104"/>
      <c r="AX14" s="102"/>
      <c r="AY14" s="88"/>
      <c r="AZ14" s="102"/>
      <c r="BA14" s="218"/>
      <c r="BB14" s="219"/>
      <c r="BC14" s="220"/>
      <c r="BD14" s="219"/>
      <c r="BE14" s="218"/>
      <c r="BF14" s="219"/>
      <c r="BG14" s="221"/>
      <c r="BH14" s="219"/>
      <c r="BI14" s="220"/>
      <c r="BJ14" s="219"/>
      <c r="BK14" s="89"/>
      <c r="BL14" s="102"/>
      <c r="BM14" s="220"/>
      <c r="BN14" s="219"/>
      <c r="BO14" s="218"/>
      <c r="BP14" s="219"/>
      <c r="BQ14" s="14"/>
      <c r="BR14" s="12"/>
      <c r="BS14" s="12"/>
      <c r="BT14" s="65"/>
      <c r="BU14" s="65"/>
    </row>
    <row r="15" spans="1:73" s="15" customFormat="1" ht="54.95" customHeight="1" thickTop="1" thickBot="1" x14ac:dyDescent="0.25">
      <c r="A15" s="251" t="s">
        <v>49</v>
      </c>
      <c r="B15" s="252"/>
      <c r="C15" s="255"/>
      <c r="D15" s="256"/>
      <c r="E15" s="23"/>
      <c r="F15" s="192" t="s">
        <v>137</v>
      </c>
      <c r="G15" s="193"/>
      <c r="H15" s="194"/>
      <c r="I15" s="195"/>
      <c r="J15" s="19"/>
      <c r="K15" s="12"/>
      <c r="L15" s="12"/>
      <c r="M15" s="12"/>
      <c r="N15" s="12"/>
      <c r="O15" s="12"/>
      <c r="P15" s="12"/>
      <c r="Q15" s="12"/>
      <c r="R15" s="149" t="s">
        <v>122</v>
      </c>
      <c r="S15" s="150"/>
      <c r="T15" s="147" t="s">
        <v>50</v>
      </c>
      <c r="U15" s="148"/>
      <c r="V15" s="12"/>
      <c r="W15" s="149" t="s">
        <v>122</v>
      </c>
      <c r="X15" s="150"/>
      <c r="Y15" s="147" t="s">
        <v>50</v>
      </c>
      <c r="Z15" s="148"/>
      <c r="AA15" s="88"/>
      <c r="AB15" s="89"/>
      <c r="AC15" s="89"/>
      <c r="AD15" s="86"/>
      <c r="AE15" s="220"/>
      <c r="AF15" s="219"/>
      <c r="AG15" s="218"/>
      <c r="AH15" s="219"/>
      <c r="AI15" s="220"/>
      <c r="AJ15" s="219"/>
      <c r="AK15" s="218"/>
      <c r="AL15" s="219"/>
      <c r="AM15" s="221"/>
      <c r="AN15" s="219"/>
      <c r="AO15" s="220"/>
      <c r="AP15" s="219"/>
      <c r="AQ15" s="218"/>
      <c r="AR15" s="219"/>
      <c r="AS15" s="220"/>
      <c r="AT15" s="219"/>
      <c r="AU15" s="218"/>
      <c r="AV15" s="219"/>
      <c r="AW15" s="104"/>
      <c r="AX15" s="102"/>
      <c r="AY15" s="88"/>
      <c r="AZ15" s="102"/>
      <c r="BA15" s="218"/>
      <c r="BB15" s="219"/>
      <c r="BC15" s="220"/>
      <c r="BD15" s="219"/>
      <c r="BE15" s="218"/>
      <c r="BF15" s="219"/>
      <c r="BG15" s="221"/>
      <c r="BH15" s="219"/>
      <c r="BI15" s="220"/>
      <c r="BJ15" s="219"/>
      <c r="BK15" s="89"/>
      <c r="BL15" s="102"/>
      <c r="BM15" s="220"/>
      <c r="BN15" s="219"/>
      <c r="BO15" s="218"/>
      <c r="BP15" s="219"/>
      <c r="BQ15" s="14"/>
      <c r="BR15" s="12"/>
      <c r="BS15" s="12"/>
      <c r="BT15" s="65"/>
      <c r="BU15" s="65"/>
    </row>
    <row r="16" spans="1:73" s="15" customFormat="1" ht="54.95" customHeight="1" x14ac:dyDescent="0.2">
      <c r="A16" s="251" t="s">
        <v>105</v>
      </c>
      <c r="B16" s="252"/>
      <c r="C16" s="255"/>
      <c r="D16" s="256"/>
      <c r="E16" s="23"/>
      <c r="F16" s="196" t="s">
        <v>138</v>
      </c>
      <c r="G16" s="197"/>
      <c r="H16" s="194"/>
      <c r="I16" s="195"/>
      <c r="J16" s="19"/>
      <c r="K16" s="301" t="s">
        <v>104</v>
      </c>
      <c r="L16" s="302"/>
      <c r="M16" s="302"/>
      <c r="N16" s="302"/>
      <c r="O16" s="302"/>
      <c r="P16" s="303"/>
      <c r="Q16" s="12"/>
      <c r="R16" s="149"/>
      <c r="S16" s="151"/>
      <c r="T16" s="147" t="s">
        <v>125</v>
      </c>
      <c r="U16" s="148"/>
      <c r="V16" s="12"/>
      <c r="W16" s="149"/>
      <c r="X16" s="162"/>
      <c r="Y16" s="147" t="s">
        <v>125</v>
      </c>
      <c r="Z16" s="148"/>
      <c r="AA16" s="88"/>
      <c r="AB16" s="89"/>
      <c r="AC16" s="89"/>
      <c r="AD16" s="86"/>
      <c r="AE16" s="220"/>
      <c r="AF16" s="219"/>
      <c r="AG16" s="218"/>
      <c r="AH16" s="219"/>
      <c r="AI16" s="220"/>
      <c r="AJ16" s="219"/>
      <c r="AK16" s="218"/>
      <c r="AL16" s="219"/>
      <c r="AM16" s="221"/>
      <c r="AN16" s="219"/>
      <c r="AO16" s="220"/>
      <c r="AP16" s="219"/>
      <c r="AQ16" s="218"/>
      <c r="AR16" s="219"/>
      <c r="AS16" s="220"/>
      <c r="AT16" s="219"/>
      <c r="AU16" s="218"/>
      <c r="AV16" s="219"/>
      <c r="AW16" s="104"/>
      <c r="AX16" s="102"/>
      <c r="AY16" s="88"/>
      <c r="AZ16" s="102"/>
      <c r="BA16" s="218"/>
      <c r="BB16" s="219"/>
      <c r="BC16" s="220"/>
      <c r="BD16" s="219"/>
      <c r="BE16" s="218"/>
      <c r="BF16" s="219"/>
      <c r="BG16" s="221"/>
      <c r="BH16" s="219"/>
      <c r="BI16" s="220"/>
      <c r="BJ16" s="219"/>
      <c r="BK16" s="89"/>
      <c r="BL16" s="102"/>
      <c r="BM16" s="220"/>
      <c r="BN16" s="219"/>
      <c r="BO16" s="218"/>
      <c r="BP16" s="219"/>
      <c r="BQ16" s="14"/>
      <c r="BR16" s="12"/>
      <c r="BS16" s="12"/>
      <c r="BT16" s="65"/>
      <c r="BU16" s="65"/>
    </row>
    <row r="17" spans="1:80" s="15" customFormat="1" ht="54.95" customHeight="1" x14ac:dyDescent="0.2">
      <c r="A17" s="251" t="s">
        <v>106</v>
      </c>
      <c r="B17" s="252"/>
      <c r="C17" s="255"/>
      <c r="D17" s="256"/>
      <c r="E17" s="23"/>
      <c r="F17" s="198" t="s">
        <v>139</v>
      </c>
      <c r="G17" s="199"/>
      <c r="H17" s="199"/>
      <c r="I17" s="200"/>
      <c r="J17" s="19"/>
      <c r="K17" s="178" t="s">
        <v>24</v>
      </c>
      <c r="L17" s="174" t="s">
        <v>51</v>
      </c>
      <c r="M17" s="173" t="s">
        <v>52</v>
      </c>
      <c r="N17" s="173" t="s">
        <v>53</v>
      </c>
      <c r="O17" s="179" t="s">
        <v>8</v>
      </c>
      <c r="P17" s="180"/>
      <c r="Q17" s="12"/>
      <c r="R17" s="147"/>
      <c r="S17" s="150"/>
      <c r="T17" s="149" t="s">
        <v>126</v>
      </c>
      <c r="U17" s="148"/>
      <c r="V17" s="12"/>
      <c r="W17" s="147"/>
      <c r="X17" s="150"/>
      <c r="Y17" s="149" t="s">
        <v>126</v>
      </c>
      <c r="Z17" s="148"/>
      <c r="AA17" s="88"/>
      <c r="AB17" s="89"/>
      <c r="AC17" s="89"/>
      <c r="AD17" s="86"/>
      <c r="AE17" s="220"/>
      <c r="AF17" s="219"/>
      <c r="AG17" s="218"/>
      <c r="AH17" s="219"/>
      <c r="AI17" s="220"/>
      <c r="AJ17" s="219"/>
      <c r="AK17" s="218"/>
      <c r="AL17" s="219"/>
      <c r="AM17" s="221"/>
      <c r="AN17" s="219"/>
      <c r="AO17" s="220"/>
      <c r="AP17" s="219"/>
      <c r="AQ17" s="218"/>
      <c r="AR17" s="219"/>
      <c r="AS17" s="220"/>
      <c r="AT17" s="219"/>
      <c r="AU17" s="218"/>
      <c r="AV17" s="219"/>
      <c r="AW17" s="104"/>
      <c r="AX17" s="102"/>
      <c r="AY17" s="88"/>
      <c r="AZ17" s="102"/>
      <c r="BA17" s="218"/>
      <c r="BB17" s="219"/>
      <c r="BC17" s="220"/>
      <c r="BD17" s="219"/>
      <c r="BE17" s="218"/>
      <c r="BF17" s="219"/>
      <c r="BG17" s="221"/>
      <c r="BH17" s="219"/>
      <c r="BI17" s="220"/>
      <c r="BJ17" s="219"/>
      <c r="BK17" s="89"/>
      <c r="BL17" s="102"/>
      <c r="BM17" s="220"/>
      <c r="BN17" s="219"/>
      <c r="BO17" s="218"/>
      <c r="BP17" s="219"/>
      <c r="BQ17" s="14"/>
      <c r="BR17" s="12"/>
      <c r="BS17" s="12"/>
      <c r="BT17" s="65"/>
      <c r="BU17" s="65"/>
    </row>
    <row r="18" spans="1:80" s="15" customFormat="1" ht="54.95" customHeight="1" x14ac:dyDescent="0.2">
      <c r="A18" s="251" t="s">
        <v>54</v>
      </c>
      <c r="B18" s="252"/>
      <c r="C18" s="255"/>
      <c r="D18" s="256"/>
      <c r="E18" s="23"/>
      <c r="F18" s="201"/>
      <c r="G18" s="202"/>
      <c r="H18" s="202"/>
      <c r="I18" s="203"/>
      <c r="J18" s="19"/>
      <c r="K18" s="181" t="s">
        <v>55</v>
      </c>
      <c r="L18" s="182"/>
      <c r="M18" s="182"/>
      <c r="N18" s="182">
        <v>1</v>
      </c>
      <c r="O18" s="183">
        <f>M18/N18-1</f>
        <v>-1</v>
      </c>
      <c r="P18" s="184"/>
      <c r="Q18" s="12"/>
      <c r="R18" s="145" t="s">
        <v>123</v>
      </c>
      <c r="S18" s="154">
        <f>S14+-S15</f>
        <v>0</v>
      </c>
      <c r="T18" s="155" t="s">
        <v>37</v>
      </c>
      <c r="U18" s="152">
        <f>U14+U15+U16+U17</f>
        <v>0</v>
      </c>
      <c r="V18" s="12"/>
      <c r="W18" s="145" t="s">
        <v>123</v>
      </c>
      <c r="X18" s="154">
        <f>X14+X15</f>
        <v>0</v>
      </c>
      <c r="Y18" s="155" t="s">
        <v>37</v>
      </c>
      <c r="Z18" s="152">
        <f>Z14+Z15+Z16+Z17</f>
        <v>0</v>
      </c>
      <c r="AA18" s="88"/>
      <c r="AB18" s="89"/>
      <c r="AC18" s="89"/>
      <c r="AD18" s="86"/>
      <c r="AE18" s="220"/>
      <c r="AF18" s="219"/>
      <c r="AG18" s="218"/>
      <c r="AH18" s="219"/>
      <c r="AI18" s="220"/>
      <c r="AJ18" s="219"/>
      <c r="AK18" s="218"/>
      <c r="AL18" s="219"/>
      <c r="AM18" s="221"/>
      <c r="AN18" s="219"/>
      <c r="AO18" s="220"/>
      <c r="AP18" s="219"/>
      <c r="AQ18" s="218"/>
      <c r="AR18" s="219"/>
      <c r="AS18" s="220"/>
      <c r="AT18" s="219"/>
      <c r="AU18" s="218"/>
      <c r="AV18" s="219"/>
      <c r="AW18" s="104"/>
      <c r="AX18" s="102"/>
      <c r="AY18" s="88"/>
      <c r="AZ18" s="102"/>
      <c r="BA18" s="218"/>
      <c r="BB18" s="219"/>
      <c r="BC18" s="220"/>
      <c r="BD18" s="219"/>
      <c r="BE18" s="218"/>
      <c r="BF18" s="219"/>
      <c r="BG18" s="221"/>
      <c r="BH18" s="219"/>
      <c r="BI18" s="220"/>
      <c r="BJ18" s="219"/>
      <c r="BK18" s="89"/>
      <c r="BL18" s="102"/>
      <c r="BM18" s="220"/>
      <c r="BN18" s="219"/>
      <c r="BO18" s="218"/>
      <c r="BP18" s="219"/>
      <c r="BQ18" s="14"/>
      <c r="BR18" s="12"/>
      <c r="BS18" s="12"/>
      <c r="BT18" s="65"/>
      <c r="BU18" s="65"/>
    </row>
    <row r="19" spans="1:80" s="15" customFormat="1" ht="54.95" customHeight="1" thickBot="1" x14ac:dyDescent="0.25">
      <c r="A19" s="253" t="s">
        <v>107</v>
      </c>
      <c r="B19" s="254"/>
      <c r="C19" s="278"/>
      <c r="D19" s="279"/>
      <c r="E19" s="24"/>
      <c r="F19" s="204"/>
      <c r="G19" s="205"/>
      <c r="H19" s="205"/>
      <c r="I19" s="206"/>
      <c r="J19" s="19"/>
      <c r="K19" s="185" t="s">
        <v>56</v>
      </c>
      <c r="L19" s="186"/>
      <c r="M19" s="187"/>
      <c r="N19" s="188">
        <v>1</v>
      </c>
      <c r="O19" s="189">
        <f>M19/N19-1</f>
        <v>-1</v>
      </c>
      <c r="P19" s="190"/>
      <c r="Q19" s="12"/>
      <c r="R19" s="291" t="s">
        <v>120</v>
      </c>
      <c r="S19" s="292"/>
      <c r="T19" s="293"/>
      <c r="U19" s="153">
        <f>U18+S18</f>
        <v>0</v>
      </c>
      <c r="V19" s="26"/>
      <c r="W19" s="291" t="s">
        <v>120</v>
      </c>
      <c r="X19" s="292"/>
      <c r="Y19" s="293"/>
      <c r="Z19" s="153">
        <f>Z18+X18</f>
        <v>0</v>
      </c>
      <c r="AA19" s="88"/>
      <c r="AB19" s="88"/>
      <c r="AC19" s="88"/>
      <c r="AD19" s="86"/>
      <c r="AE19" s="220"/>
      <c r="AF19" s="219"/>
      <c r="AG19" s="218"/>
      <c r="AH19" s="219"/>
      <c r="AI19" s="220"/>
      <c r="AJ19" s="219"/>
      <c r="AK19" s="218"/>
      <c r="AL19" s="219"/>
      <c r="AM19" s="221"/>
      <c r="AN19" s="219"/>
      <c r="AO19" s="220"/>
      <c r="AP19" s="219"/>
      <c r="AQ19" s="218"/>
      <c r="AR19" s="219"/>
      <c r="AS19" s="220"/>
      <c r="AT19" s="219"/>
      <c r="AU19" s="218"/>
      <c r="AV19" s="219"/>
      <c r="AW19" s="104"/>
      <c r="AX19" s="102"/>
      <c r="AY19" s="88"/>
      <c r="AZ19" s="102"/>
      <c r="BA19" s="218"/>
      <c r="BB19" s="219"/>
      <c r="BC19" s="220"/>
      <c r="BD19" s="219"/>
      <c r="BE19" s="218"/>
      <c r="BF19" s="219"/>
      <c r="BG19" s="221"/>
      <c r="BH19" s="219"/>
      <c r="BI19" s="220"/>
      <c r="BJ19" s="219"/>
      <c r="BK19" s="89"/>
      <c r="BL19" s="102"/>
      <c r="BM19" s="220"/>
      <c r="BN19" s="219"/>
      <c r="BO19" s="218"/>
      <c r="BP19" s="219"/>
      <c r="BQ19" s="14"/>
      <c r="BR19" s="12"/>
      <c r="BS19" s="12"/>
      <c r="BT19" s="65"/>
      <c r="BU19" s="65"/>
    </row>
    <row r="20" spans="1:80" s="15" customFormat="1" ht="33.75" customHeight="1" thickBot="1" x14ac:dyDescent="0.25">
      <c r="A20" s="12"/>
      <c r="B20" s="12"/>
      <c r="C20" s="12"/>
      <c r="D20" s="12"/>
      <c r="E20" s="12"/>
      <c r="F20" s="21"/>
      <c r="G20" s="21"/>
      <c r="H20" s="21"/>
      <c r="I20" s="21"/>
      <c r="J20" s="21"/>
      <c r="K20" s="21"/>
      <c r="L20" s="21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50"/>
      <c r="AA20" s="50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27"/>
      <c r="AP20" s="27"/>
      <c r="AQ20" s="27"/>
      <c r="AR20" s="27"/>
      <c r="AS20" s="27"/>
      <c r="AT20" s="27"/>
      <c r="AU20" s="27"/>
      <c r="AV20" s="27"/>
      <c r="AW20" s="12"/>
      <c r="AX20" s="12"/>
      <c r="AY20" s="14"/>
      <c r="AZ20" s="12"/>
      <c r="BA20" s="14"/>
      <c r="BB20" s="12"/>
      <c r="BC20" s="12"/>
      <c r="BD20" s="12"/>
      <c r="BE20" s="14"/>
      <c r="BF20" s="12"/>
      <c r="BG20" s="12"/>
      <c r="BH20" s="12"/>
      <c r="BI20" s="12"/>
      <c r="BJ20" s="14"/>
      <c r="BK20" s="12"/>
      <c r="BL20" s="12"/>
      <c r="BM20" s="14"/>
      <c r="BN20" s="12"/>
      <c r="BO20" s="14"/>
      <c r="BP20" s="12"/>
      <c r="BQ20" s="14"/>
      <c r="BR20" s="12"/>
      <c r="BS20" s="12"/>
      <c r="BT20" s="76"/>
      <c r="BU20" s="65"/>
    </row>
    <row r="21" spans="1:80" s="15" customFormat="1" ht="33.75" customHeight="1" thickBot="1" x14ac:dyDescent="0.25">
      <c r="A21" s="269" t="s">
        <v>57</v>
      </c>
      <c r="B21" s="270"/>
      <c r="C21" s="270"/>
      <c r="D21" s="270"/>
      <c r="E21" s="271"/>
      <c r="F21" s="271"/>
      <c r="G21" s="271"/>
      <c r="H21" s="271"/>
      <c r="I21" s="271"/>
      <c r="J21" s="270"/>
      <c r="K21" s="270"/>
      <c r="L21" s="270"/>
      <c r="M21" s="270"/>
      <c r="N21" s="270"/>
      <c r="O21" s="270"/>
      <c r="P21" s="270"/>
      <c r="Q21" s="270"/>
      <c r="R21" s="271"/>
      <c r="S21" s="270"/>
      <c r="T21" s="270"/>
      <c r="U21" s="270"/>
      <c r="V21" s="270"/>
      <c r="W21" s="270"/>
      <c r="X21" s="270"/>
      <c r="Y21" s="270"/>
      <c r="Z21" s="272"/>
      <c r="AA21" s="294" t="s">
        <v>0</v>
      </c>
      <c r="AB21" s="295"/>
      <c r="AC21" s="295"/>
      <c r="AD21" s="295"/>
      <c r="AE21" s="295"/>
      <c r="AF21" s="273" t="s">
        <v>58</v>
      </c>
      <c r="AG21" s="223"/>
      <c r="AH21" s="223"/>
      <c r="AI21" s="223"/>
      <c r="AJ21" s="223"/>
      <c r="AK21" s="223"/>
      <c r="AL21" s="223"/>
      <c r="AM21" s="223"/>
      <c r="AN21" s="223"/>
      <c r="AO21" s="223"/>
      <c r="AP21" s="223"/>
      <c r="AQ21" s="274"/>
      <c r="AR21" s="222" t="s">
        <v>59</v>
      </c>
      <c r="AS21" s="223"/>
      <c r="AT21" s="223"/>
      <c r="AU21" s="223"/>
      <c r="AV21" s="223"/>
      <c r="AW21" s="224"/>
      <c r="AX21" s="231" t="s">
        <v>60</v>
      </c>
      <c r="AY21" s="232"/>
      <c r="AZ21" s="232"/>
      <c r="BA21" s="233"/>
      <c r="BB21" s="237" t="s">
        <v>116</v>
      </c>
      <c r="BC21" s="239"/>
      <c r="BD21" s="237" t="s">
        <v>61</v>
      </c>
      <c r="BE21" s="238"/>
      <c r="BF21" s="239"/>
      <c r="BG21" s="238" t="s">
        <v>117</v>
      </c>
      <c r="BH21" s="239"/>
      <c r="BI21" s="243" t="s">
        <v>118</v>
      </c>
      <c r="BJ21" s="232"/>
      <c r="BK21" s="119"/>
      <c r="BL21" s="120"/>
      <c r="BM21" s="258" t="s">
        <v>62</v>
      </c>
      <c r="BN21" s="259"/>
      <c r="BO21" s="259"/>
      <c r="BP21" s="259"/>
      <c r="BQ21" s="259"/>
      <c r="BR21" s="260"/>
      <c r="BS21" s="215" t="s">
        <v>100</v>
      </c>
      <c r="BT21" s="326" t="s">
        <v>93</v>
      </c>
      <c r="BU21" s="295"/>
      <c r="BV21" s="327"/>
    </row>
    <row r="22" spans="1:80" s="28" customFormat="1" ht="60" customHeight="1" x14ac:dyDescent="0.2">
      <c r="A22" s="333" t="s">
        <v>0</v>
      </c>
      <c r="B22" s="334"/>
      <c r="C22" s="334"/>
      <c r="D22" s="334"/>
      <c r="E22" s="280" t="s">
        <v>98</v>
      </c>
      <c r="F22" s="281"/>
      <c r="G22" s="281"/>
      <c r="H22" s="281"/>
      <c r="I22" s="282"/>
      <c r="J22" s="283" t="s">
        <v>97</v>
      </c>
      <c r="K22" s="284"/>
      <c r="L22" s="285"/>
      <c r="M22" s="286" t="s">
        <v>99</v>
      </c>
      <c r="N22" s="288" t="s">
        <v>88</v>
      </c>
      <c r="O22" s="289"/>
      <c r="P22" s="289"/>
      <c r="Q22" s="290"/>
      <c r="R22" s="263" t="s">
        <v>89</v>
      </c>
      <c r="S22" s="265" t="s">
        <v>87</v>
      </c>
      <c r="T22" s="266"/>
      <c r="U22" s="267"/>
      <c r="V22" s="275" t="s">
        <v>63</v>
      </c>
      <c r="W22" s="276"/>
      <c r="X22" s="276"/>
      <c r="Y22" s="276"/>
      <c r="Z22" s="277"/>
      <c r="AA22" s="296"/>
      <c r="AB22" s="297"/>
      <c r="AC22" s="297"/>
      <c r="AD22" s="297"/>
      <c r="AE22" s="297"/>
      <c r="AF22" s="298" t="s">
        <v>64</v>
      </c>
      <c r="AG22" s="228"/>
      <c r="AH22" s="227" t="s">
        <v>65</v>
      </c>
      <c r="AI22" s="228"/>
      <c r="AJ22" s="227" t="s">
        <v>66</v>
      </c>
      <c r="AK22" s="228"/>
      <c r="AL22" s="227" t="s">
        <v>67</v>
      </c>
      <c r="AM22" s="228"/>
      <c r="AN22" s="227" t="s">
        <v>68</v>
      </c>
      <c r="AO22" s="228"/>
      <c r="AP22" s="227" t="s">
        <v>69</v>
      </c>
      <c r="AQ22" s="228"/>
      <c r="AR22" s="235" t="s">
        <v>114</v>
      </c>
      <c r="AS22" s="235" t="s">
        <v>70</v>
      </c>
      <c r="AT22" s="235" t="s">
        <v>71</v>
      </c>
      <c r="AU22" s="235" t="s">
        <v>72</v>
      </c>
      <c r="AV22" s="235" t="s">
        <v>73</v>
      </c>
      <c r="AW22" s="246" t="s">
        <v>74</v>
      </c>
      <c r="AX22" s="299" t="s">
        <v>119</v>
      </c>
      <c r="AY22" s="300"/>
      <c r="AZ22" s="229" t="s">
        <v>75</v>
      </c>
      <c r="BA22" s="230"/>
      <c r="BB22" s="240"/>
      <c r="BC22" s="242"/>
      <c r="BD22" s="240"/>
      <c r="BE22" s="241"/>
      <c r="BF22" s="242"/>
      <c r="BG22" s="241"/>
      <c r="BH22" s="242"/>
      <c r="BI22" s="244"/>
      <c r="BJ22" s="245"/>
      <c r="BK22" s="121"/>
      <c r="BL22" s="122"/>
      <c r="BM22" s="225">
        <v>1</v>
      </c>
      <c r="BN22" s="268"/>
      <c r="BO22" s="225">
        <v>2</v>
      </c>
      <c r="BP22" s="226"/>
      <c r="BQ22" s="225">
        <v>3</v>
      </c>
      <c r="BR22" s="234"/>
      <c r="BS22" s="216"/>
      <c r="BT22" s="328"/>
      <c r="BU22" s="297"/>
      <c r="BV22" s="329"/>
    </row>
    <row r="23" spans="1:80" s="28" customFormat="1" ht="79.5" customHeight="1" thickBot="1" x14ac:dyDescent="0.25">
      <c r="A23" s="29" t="s">
        <v>3</v>
      </c>
      <c r="B23" s="31" t="s">
        <v>76</v>
      </c>
      <c r="C23" s="30" t="s">
        <v>15</v>
      </c>
      <c r="D23" s="92"/>
      <c r="E23" s="93" t="s">
        <v>102</v>
      </c>
      <c r="F23" s="91" t="s">
        <v>77</v>
      </c>
      <c r="G23" s="32" t="s">
        <v>78</v>
      </c>
      <c r="H23" s="90" t="s">
        <v>8</v>
      </c>
      <c r="I23" s="35" t="s">
        <v>79</v>
      </c>
      <c r="J23" s="34" t="s">
        <v>80</v>
      </c>
      <c r="K23" s="33" t="s">
        <v>81</v>
      </c>
      <c r="L23" s="35" t="s">
        <v>82</v>
      </c>
      <c r="M23" s="287"/>
      <c r="N23" s="36" t="s">
        <v>80</v>
      </c>
      <c r="O23" s="33" t="s">
        <v>81</v>
      </c>
      <c r="P23" s="37" t="s">
        <v>83</v>
      </c>
      <c r="Q23" s="31" t="s">
        <v>82</v>
      </c>
      <c r="R23" s="264"/>
      <c r="S23" s="38" t="s">
        <v>77</v>
      </c>
      <c r="T23" s="39" t="s">
        <v>91</v>
      </c>
      <c r="U23" s="40" t="s">
        <v>8</v>
      </c>
      <c r="V23" s="41" t="s">
        <v>6</v>
      </c>
      <c r="W23" s="42" t="s">
        <v>7</v>
      </c>
      <c r="X23" s="33" t="s">
        <v>8</v>
      </c>
      <c r="Y23" s="33" t="s">
        <v>9</v>
      </c>
      <c r="Z23" s="35" t="s">
        <v>115</v>
      </c>
      <c r="AA23" s="69" t="s">
        <v>3</v>
      </c>
      <c r="AB23" s="43" t="s">
        <v>4</v>
      </c>
      <c r="AC23" s="78" t="s">
        <v>5</v>
      </c>
      <c r="AD23" s="78" t="s">
        <v>84</v>
      </c>
      <c r="AE23" s="99" t="s">
        <v>103</v>
      </c>
      <c r="AF23" s="111" t="s">
        <v>85</v>
      </c>
      <c r="AG23" s="112" t="s">
        <v>81</v>
      </c>
      <c r="AH23" s="112" t="s">
        <v>85</v>
      </c>
      <c r="AI23" s="112" t="s">
        <v>81</v>
      </c>
      <c r="AJ23" s="112" t="s">
        <v>85</v>
      </c>
      <c r="AK23" s="112" t="s">
        <v>81</v>
      </c>
      <c r="AL23" s="112" t="s">
        <v>85</v>
      </c>
      <c r="AM23" s="112" t="s">
        <v>81</v>
      </c>
      <c r="AN23" s="112" t="s">
        <v>85</v>
      </c>
      <c r="AO23" s="112" t="s">
        <v>81</v>
      </c>
      <c r="AP23" s="112" t="s">
        <v>85</v>
      </c>
      <c r="AQ23" s="112" t="s">
        <v>81</v>
      </c>
      <c r="AR23" s="257"/>
      <c r="AS23" s="236"/>
      <c r="AT23" s="236"/>
      <c r="AU23" s="236"/>
      <c r="AV23" s="236"/>
      <c r="AW23" s="247"/>
      <c r="AX23" s="129" t="s">
        <v>85</v>
      </c>
      <c r="AY23" s="130" t="s">
        <v>81</v>
      </c>
      <c r="AZ23" s="125" t="s">
        <v>85</v>
      </c>
      <c r="BA23" s="124" t="s">
        <v>81</v>
      </c>
      <c r="BB23" s="123" t="s">
        <v>85</v>
      </c>
      <c r="BC23" s="124" t="s">
        <v>81</v>
      </c>
      <c r="BD23" s="125" t="s">
        <v>85</v>
      </c>
      <c r="BE23" s="124" t="s">
        <v>81</v>
      </c>
      <c r="BF23" s="126" t="s">
        <v>83</v>
      </c>
      <c r="BG23" s="125" t="s">
        <v>85</v>
      </c>
      <c r="BH23" s="124" t="s">
        <v>81</v>
      </c>
      <c r="BI23" s="125" t="s">
        <v>85</v>
      </c>
      <c r="BJ23" s="124" t="s">
        <v>81</v>
      </c>
      <c r="BK23" s="127"/>
      <c r="BL23" s="127" t="s">
        <v>86</v>
      </c>
      <c r="BM23" s="124" t="s">
        <v>81</v>
      </c>
      <c r="BN23" s="125" t="s">
        <v>92</v>
      </c>
      <c r="BO23" s="124" t="s">
        <v>81</v>
      </c>
      <c r="BP23" s="125" t="s">
        <v>92</v>
      </c>
      <c r="BQ23" s="124" t="s">
        <v>81</v>
      </c>
      <c r="BR23" s="128" t="s">
        <v>92</v>
      </c>
      <c r="BS23" s="217"/>
      <c r="BT23" s="13" t="s">
        <v>108</v>
      </c>
      <c r="BU23" s="13" t="s">
        <v>109</v>
      </c>
      <c r="BV23" s="13" t="s">
        <v>110</v>
      </c>
    </row>
    <row r="24" spans="1:80" s="98" customFormat="1" ht="44.25" customHeight="1" x14ac:dyDescent="0.2">
      <c r="A24" s="44"/>
      <c r="B24" s="44"/>
      <c r="C24" s="335"/>
      <c r="D24" s="336"/>
      <c r="E24" s="94"/>
      <c r="F24" s="163">
        <f>E24*AE24</f>
        <v>0</v>
      </c>
      <c r="G24" s="81"/>
      <c r="H24" s="45">
        <f>IF(G24=0,0,(F24-G24)/G24)</f>
        <v>0</v>
      </c>
      <c r="I24" s="95" t="str">
        <f>IF($M$19="","",F24/$M$18*$M$19)</f>
        <v/>
      </c>
      <c r="J24" s="53">
        <f>AF24+AH24+AJ24+AL24+AN24+AP24+AR24+AS24+AT24+AU24+AV24+AW24</f>
        <v>0</v>
      </c>
      <c r="K24" s="67">
        <f>AG24+AI24+AK24+AM24+AO24+AQ24</f>
        <v>0</v>
      </c>
      <c r="L24" s="54">
        <f>J24+(F24*(K24/100))</f>
        <v>0</v>
      </c>
      <c r="M24" s="55">
        <f>F24+L24</f>
        <v>0</v>
      </c>
      <c r="N24" s="56">
        <f>AX24+AZ24+BD24+BI24</f>
        <v>0</v>
      </c>
      <c r="O24" s="67">
        <f>AY24+BA24+BE24+BJ24</f>
        <v>0</v>
      </c>
      <c r="P24" s="70">
        <f>BF24</f>
        <v>0</v>
      </c>
      <c r="Q24" s="57">
        <f>N24+(BZ24*(O24/100))+P24</f>
        <v>0</v>
      </c>
      <c r="R24" s="52">
        <f>IF(BU24=0,(BZ24*((+BM24+BO24+BQ24)/100)),(BZ24*((+BM24+BO24+BQ24)/100)-(BZ24*BV24/(BV24+BU24))))</f>
        <v>0</v>
      </c>
      <c r="S24" s="58">
        <f>IF(ISERROR((M24+Q24+R24)/$AD24*9/$M$18/BS24),0,(M24+Q24+R24)/$AD24*9/$M$18-BS24)</f>
        <v>0</v>
      </c>
      <c r="T24" s="71"/>
      <c r="U24" s="59" t="str">
        <f>IF(ISERROR((S24-T24)/T24),"",(S24-T24)/T24)</f>
        <v/>
      </c>
      <c r="V24" s="77">
        <v>0</v>
      </c>
      <c r="W24" s="68">
        <v>0</v>
      </c>
      <c r="X24" s="46" t="str">
        <f>IF(ISERROR((V24-W24)/W24),"",(V24-W24)/W24)</f>
        <v/>
      </c>
      <c r="Y24" s="60">
        <v>0</v>
      </c>
      <c r="Z24" s="61">
        <v>0</v>
      </c>
      <c r="AA24" s="47">
        <f>A24</f>
        <v>0</v>
      </c>
      <c r="AB24" s="48"/>
      <c r="AC24" s="51"/>
      <c r="AD24" s="49"/>
      <c r="AE24" s="80"/>
      <c r="AF24" s="113"/>
      <c r="AG24" s="114"/>
      <c r="AH24" s="113"/>
      <c r="AI24" s="114"/>
      <c r="AJ24" s="113"/>
      <c r="AK24" s="114"/>
      <c r="AL24" s="115"/>
      <c r="AM24" s="116"/>
      <c r="AN24" s="117"/>
      <c r="AO24" s="114"/>
      <c r="AP24" s="115"/>
      <c r="AQ24" s="118"/>
      <c r="AR24" s="113"/>
      <c r="AS24" s="113"/>
      <c r="AT24" s="113"/>
      <c r="AU24" s="115"/>
      <c r="AV24" s="117"/>
      <c r="AW24" s="113"/>
      <c r="AX24" s="105"/>
      <c r="AY24" s="106"/>
      <c r="AZ24" s="105"/>
      <c r="BA24" s="106"/>
      <c r="BB24" s="105"/>
      <c r="BC24" s="107"/>
      <c r="BD24" s="108"/>
      <c r="BE24" s="109"/>
      <c r="BF24" s="105"/>
      <c r="BG24" s="107"/>
      <c r="BH24" s="105"/>
      <c r="BI24" s="107"/>
      <c r="BJ24" s="109"/>
      <c r="BK24" s="101"/>
      <c r="BL24" s="100"/>
      <c r="BM24" s="110"/>
      <c r="BN24" s="107"/>
      <c r="BO24" s="110"/>
      <c r="BP24" s="105"/>
      <c r="BQ24" s="106"/>
      <c r="BR24" s="105"/>
      <c r="BS24" s="97"/>
      <c r="BT24" s="75"/>
      <c r="BU24" s="75"/>
      <c r="BV24" s="75"/>
      <c r="BW24" s="79"/>
      <c r="BZ24" s="164">
        <f>M24-SUM(AS24:AU24)</f>
        <v>0</v>
      </c>
      <c r="CB24" s="98">
        <f>M24-(IF((BV24+BU24)=0,0,BZ24*BV24/(BV24+BU24)))</f>
        <v>0</v>
      </c>
    </row>
  </sheetData>
  <dataConsolidate/>
  <mergeCells count="383">
    <mergeCell ref="R3:U3"/>
    <mergeCell ref="R10:T10"/>
    <mergeCell ref="R12:U12"/>
    <mergeCell ref="R19:T19"/>
    <mergeCell ref="BT21:BV22"/>
    <mergeCell ref="A1:Z1"/>
    <mergeCell ref="A22:D22"/>
    <mergeCell ref="C24:D24"/>
    <mergeCell ref="F3:I3"/>
    <mergeCell ref="W3:Z3"/>
    <mergeCell ref="AA1:AC2"/>
    <mergeCell ref="AM3:AN3"/>
    <mergeCell ref="AO3:AP3"/>
    <mergeCell ref="AQ3:AR3"/>
    <mergeCell ref="AD1:AL2"/>
    <mergeCell ref="AM1:AV2"/>
    <mergeCell ref="AS3:AT3"/>
    <mergeCell ref="AE3:AF3"/>
    <mergeCell ref="AG3:AH3"/>
    <mergeCell ref="AI3:AJ3"/>
    <mergeCell ref="AK3:AL3"/>
    <mergeCell ref="BG3:BH3"/>
    <mergeCell ref="K12:P12"/>
    <mergeCell ref="K13:M13"/>
    <mergeCell ref="BI3:BJ3"/>
    <mergeCell ref="AU3:AV3"/>
    <mergeCell ref="BA3:BB3"/>
    <mergeCell ref="BE3:BF3"/>
    <mergeCell ref="BM3:BN3"/>
    <mergeCell ref="BO3:BP3"/>
    <mergeCell ref="L4:M4"/>
    <mergeCell ref="N4:O4"/>
    <mergeCell ref="W4:W5"/>
    <mergeCell ref="X4:X5"/>
    <mergeCell ref="Y4:Y5"/>
    <mergeCell ref="BC3:BD3"/>
    <mergeCell ref="AK4:AL4"/>
    <mergeCell ref="AM4:AN4"/>
    <mergeCell ref="AO4:AP4"/>
    <mergeCell ref="AQ4:AR4"/>
    <mergeCell ref="AS4:AT4"/>
    <mergeCell ref="AU4:AV4"/>
    <mergeCell ref="BA4:BB4"/>
    <mergeCell ref="BC4:BD4"/>
    <mergeCell ref="BE4:BF4"/>
    <mergeCell ref="BG4:BH4"/>
    <mergeCell ref="BI4:BJ4"/>
    <mergeCell ref="BM4:BN4"/>
    <mergeCell ref="BO4:BP4"/>
    <mergeCell ref="BM5:BN5"/>
    <mergeCell ref="BO5:BP5"/>
    <mergeCell ref="A5:B5"/>
    <mergeCell ref="C5:D5"/>
    <mergeCell ref="L5:M5"/>
    <mergeCell ref="N5:O5"/>
    <mergeCell ref="AO5:AP5"/>
    <mergeCell ref="AQ5:AR5"/>
    <mergeCell ref="AE5:AF5"/>
    <mergeCell ref="AG5:AH5"/>
    <mergeCell ref="AI5:AJ5"/>
    <mergeCell ref="Z4:Z5"/>
    <mergeCell ref="AE4:AF4"/>
    <mergeCell ref="AG4:AH4"/>
    <mergeCell ref="AI4:AJ4"/>
    <mergeCell ref="BA5:BB5"/>
    <mergeCell ref="BC5:BD5"/>
    <mergeCell ref="BE5:BF5"/>
    <mergeCell ref="BG5:BH5"/>
    <mergeCell ref="BI5:BJ5"/>
    <mergeCell ref="AS5:AT5"/>
    <mergeCell ref="AU5:AV5"/>
    <mergeCell ref="AK5:AL5"/>
    <mergeCell ref="AM5:AN5"/>
    <mergeCell ref="AE6:AF6"/>
    <mergeCell ref="AG6:AH6"/>
    <mergeCell ref="AI6:AJ6"/>
    <mergeCell ref="AK6:AL6"/>
    <mergeCell ref="AM6:AN6"/>
    <mergeCell ref="AO6:AP6"/>
    <mergeCell ref="AQ6:AR6"/>
    <mergeCell ref="AS6:AT6"/>
    <mergeCell ref="AU6:AV6"/>
    <mergeCell ref="BM6:BN6"/>
    <mergeCell ref="BO6:BP6"/>
    <mergeCell ref="A7:B7"/>
    <mergeCell ref="C7:D7"/>
    <mergeCell ref="L7:M7"/>
    <mergeCell ref="N7:O7"/>
    <mergeCell ref="AO7:AP7"/>
    <mergeCell ref="AQ7:AR7"/>
    <mergeCell ref="AE7:AF7"/>
    <mergeCell ref="AG7:AH7"/>
    <mergeCell ref="AI7:AJ7"/>
    <mergeCell ref="BM7:BN7"/>
    <mergeCell ref="BO7:BP7"/>
    <mergeCell ref="BA7:BB7"/>
    <mergeCell ref="BC7:BD7"/>
    <mergeCell ref="BE7:BF7"/>
    <mergeCell ref="BG7:BH7"/>
    <mergeCell ref="C6:D6"/>
    <mergeCell ref="BA6:BB6"/>
    <mergeCell ref="BC6:BD6"/>
    <mergeCell ref="BE6:BF6"/>
    <mergeCell ref="BG6:BH6"/>
    <mergeCell ref="BI6:BJ6"/>
    <mergeCell ref="BI7:BJ7"/>
    <mergeCell ref="AS7:AT7"/>
    <mergeCell ref="AU7:AV7"/>
    <mergeCell ref="AK7:AL7"/>
    <mergeCell ref="AM7:AN7"/>
    <mergeCell ref="AO8:AP8"/>
    <mergeCell ref="AQ8:AR8"/>
    <mergeCell ref="AE8:AF8"/>
    <mergeCell ref="AG8:AH8"/>
    <mergeCell ref="AI8:AJ8"/>
    <mergeCell ref="C8:D8"/>
    <mergeCell ref="BM8:BN8"/>
    <mergeCell ref="BO8:BP8"/>
    <mergeCell ref="BA8:BB8"/>
    <mergeCell ref="BC8:BD8"/>
    <mergeCell ref="BE8:BF8"/>
    <mergeCell ref="BG8:BH8"/>
    <mergeCell ref="L9:M9"/>
    <mergeCell ref="N9:O9"/>
    <mergeCell ref="BI8:BJ8"/>
    <mergeCell ref="AS8:AT8"/>
    <mergeCell ref="AU8:AV8"/>
    <mergeCell ref="AK8:AL8"/>
    <mergeCell ref="AM8:AN8"/>
    <mergeCell ref="AO9:AP9"/>
    <mergeCell ref="AQ9:AR9"/>
    <mergeCell ref="AE9:AF9"/>
    <mergeCell ref="AG9:AH9"/>
    <mergeCell ref="AI9:AJ9"/>
    <mergeCell ref="L8:M8"/>
    <mergeCell ref="N8:O8"/>
    <mergeCell ref="BO9:BP9"/>
    <mergeCell ref="BA9:BB9"/>
    <mergeCell ref="BC9:BD9"/>
    <mergeCell ref="BM11:BN11"/>
    <mergeCell ref="BO11:BP11"/>
    <mergeCell ref="AE10:AF10"/>
    <mergeCell ref="BI9:BJ9"/>
    <mergeCell ref="AS9:AT9"/>
    <mergeCell ref="AU9:AV9"/>
    <mergeCell ref="AK9:AL9"/>
    <mergeCell ref="AM9:AN9"/>
    <mergeCell ref="AG10:AH10"/>
    <mergeCell ref="AI10:AJ10"/>
    <mergeCell ref="AK10:AL10"/>
    <mergeCell ref="AM10:AN10"/>
    <mergeCell ref="AO10:AP10"/>
    <mergeCell ref="AQ10:AR10"/>
    <mergeCell ref="AS10:AT10"/>
    <mergeCell ref="AU10:AV10"/>
    <mergeCell ref="BA10:BB10"/>
    <mergeCell ref="BC10:BD10"/>
    <mergeCell ref="AE11:AF11"/>
    <mergeCell ref="AG11:AH11"/>
    <mergeCell ref="AI11:AJ11"/>
    <mergeCell ref="BM10:BN10"/>
    <mergeCell ref="BO10:BP10"/>
    <mergeCell ref="BM9:BN9"/>
    <mergeCell ref="BE9:BF9"/>
    <mergeCell ref="BG9:BH9"/>
    <mergeCell ref="AK11:AL11"/>
    <mergeCell ref="AM11:AN11"/>
    <mergeCell ref="BE10:BF10"/>
    <mergeCell ref="AO11:AP11"/>
    <mergeCell ref="AQ11:AR11"/>
    <mergeCell ref="AS11:AT11"/>
    <mergeCell ref="AU11:AV11"/>
    <mergeCell ref="BG10:BH10"/>
    <mergeCell ref="BI10:BJ10"/>
    <mergeCell ref="BG11:BH11"/>
    <mergeCell ref="BI11:BJ11"/>
    <mergeCell ref="BA11:BB11"/>
    <mergeCell ref="AI12:AJ12"/>
    <mergeCell ref="BE11:BF11"/>
    <mergeCell ref="AK12:AL12"/>
    <mergeCell ref="AM12:AN12"/>
    <mergeCell ref="AO12:AP12"/>
    <mergeCell ref="AQ12:AR12"/>
    <mergeCell ref="AS12:AT12"/>
    <mergeCell ref="AU12:AV12"/>
    <mergeCell ref="BA12:BB12"/>
    <mergeCell ref="BC12:BD12"/>
    <mergeCell ref="BE12:BF12"/>
    <mergeCell ref="BC11:BD11"/>
    <mergeCell ref="BG12:BH12"/>
    <mergeCell ref="BI12:BJ12"/>
    <mergeCell ref="BM12:BN12"/>
    <mergeCell ref="BO12:BP12"/>
    <mergeCell ref="AE13:AF13"/>
    <mergeCell ref="AG13:AH13"/>
    <mergeCell ref="AI13:AJ13"/>
    <mergeCell ref="AK13:AL13"/>
    <mergeCell ref="AM13:AN13"/>
    <mergeCell ref="AO13:AP13"/>
    <mergeCell ref="AQ13:AR13"/>
    <mergeCell ref="AS13:AT13"/>
    <mergeCell ref="AU13:AV13"/>
    <mergeCell ref="BC13:BD13"/>
    <mergeCell ref="BE13:BF13"/>
    <mergeCell ref="BG13:BH13"/>
    <mergeCell ref="BI13:BJ13"/>
    <mergeCell ref="BM13:BN13"/>
    <mergeCell ref="BO13:BP13"/>
    <mergeCell ref="W12:Z12"/>
    <mergeCell ref="AE12:AF12"/>
    <mergeCell ref="AG12:AH12"/>
    <mergeCell ref="BA14:BB14"/>
    <mergeCell ref="BC14:BD14"/>
    <mergeCell ref="BE14:BF14"/>
    <mergeCell ref="BG14:BH14"/>
    <mergeCell ref="BI14:BJ14"/>
    <mergeCell ref="A14:D14"/>
    <mergeCell ref="AE14:AF14"/>
    <mergeCell ref="AG14:AH14"/>
    <mergeCell ref="AI14:AJ14"/>
    <mergeCell ref="AK14:AL14"/>
    <mergeCell ref="AM14:AN14"/>
    <mergeCell ref="K14:M14"/>
    <mergeCell ref="F12:I12"/>
    <mergeCell ref="F13:G13"/>
    <mergeCell ref="H13:I13"/>
    <mergeCell ref="F14:G14"/>
    <mergeCell ref="H14:I14"/>
    <mergeCell ref="BM14:BN14"/>
    <mergeCell ref="BO14:BP14"/>
    <mergeCell ref="A15:B15"/>
    <mergeCell ref="C15:D15"/>
    <mergeCell ref="AE15:AF15"/>
    <mergeCell ref="AG15:AH15"/>
    <mergeCell ref="AI15:AJ15"/>
    <mergeCell ref="AK15:AL15"/>
    <mergeCell ref="AM15:AN15"/>
    <mergeCell ref="AO15:AP15"/>
    <mergeCell ref="AQ15:AR15"/>
    <mergeCell ref="AS15:AT15"/>
    <mergeCell ref="AU15:AV15"/>
    <mergeCell ref="BA15:BB15"/>
    <mergeCell ref="BC15:BD15"/>
    <mergeCell ref="BE15:BF15"/>
    <mergeCell ref="BG15:BH15"/>
    <mergeCell ref="BI15:BJ15"/>
    <mergeCell ref="BM15:BN15"/>
    <mergeCell ref="BO15:BP15"/>
    <mergeCell ref="AO14:AP14"/>
    <mergeCell ref="AQ14:AR14"/>
    <mergeCell ref="AS14:AT14"/>
    <mergeCell ref="AU14:AV14"/>
    <mergeCell ref="BO16:BP16"/>
    <mergeCell ref="A17:B17"/>
    <mergeCell ref="C17:D17"/>
    <mergeCell ref="AE17:AF17"/>
    <mergeCell ref="AG17:AH17"/>
    <mergeCell ref="AI17:AJ17"/>
    <mergeCell ref="AK17:AL17"/>
    <mergeCell ref="AM17:AN17"/>
    <mergeCell ref="AO17:AP17"/>
    <mergeCell ref="AQ17:AR17"/>
    <mergeCell ref="AS17:AT17"/>
    <mergeCell ref="AU17:AV17"/>
    <mergeCell ref="BA17:BB17"/>
    <mergeCell ref="BC17:BD17"/>
    <mergeCell ref="BE17:BF17"/>
    <mergeCell ref="BG17:BH17"/>
    <mergeCell ref="BI17:BJ17"/>
    <mergeCell ref="BM17:BN17"/>
    <mergeCell ref="BO17:BP17"/>
    <mergeCell ref="AM16:AN16"/>
    <mergeCell ref="AO16:AP16"/>
    <mergeCell ref="AQ16:AR16"/>
    <mergeCell ref="AS16:AT16"/>
    <mergeCell ref="AU16:AV16"/>
    <mergeCell ref="BM18:BN18"/>
    <mergeCell ref="A18:B18"/>
    <mergeCell ref="C18:D18"/>
    <mergeCell ref="AE18:AF18"/>
    <mergeCell ref="AG18:AH18"/>
    <mergeCell ref="AI18:AJ18"/>
    <mergeCell ref="AK18:AL18"/>
    <mergeCell ref="AM18:AN18"/>
    <mergeCell ref="BI16:BJ16"/>
    <mergeCell ref="BM16:BN16"/>
    <mergeCell ref="BA16:BB16"/>
    <mergeCell ref="BC16:BD16"/>
    <mergeCell ref="BE16:BF16"/>
    <mergeCell ref="BG16:BH16"/>
    <mergeCell ref="A16:B16"/>
    <mergeCell ref="C16:D16"/>
    <mergeCell ref="AE16:AF16"/>
    <mergeCell ref="AG16:AH16"/>
    <mergeCell ref="AI16:AJ16"/>
    <mergeCell ref="AK16:AL16"/>
    <mergeCell ref="K16:P16"/>
    <mergeCell ref="BG19:BH19"/>
    <mergeCell ref="BI19:BJ19"/>
    <mergeCell ref="AO18:AP18"/>
    <mergeCell ref="AA21:AE22"/>
    <mergeCell ref="AF22:AG22"/>
    <mergeCell ref="AQ18:AR18"/>
    <mergeCell ref="AS18:AT18"/>
    <mergeCell ref="AU18:AV18"/>
    <mergeCell ref="BA18:BB18"/>
    <mergeCell ref="BC18:BD18"/>
    <mergeCell ref="BE18:BF18"/>
    <mergeCell ref="BI18:BJ18"/>
    <mergeCell ref="AX22:AY22"/>
    <mergeCell ref="A21:Z21"/>
    <mergeCell ref="AF21:AQ21"/>
    <mergeCell ref="V22:Z22"/>
    <mergeCell ref="BB21:BC22"/>
    <mergeCell ref="A19:B19"/>
    <mergeCell ref="C19:D19"/>
    <mergeCell ref="AE19:AF19"/>
    <mergeCell ref="AG19:AH19"/>
    <mergeCell ref="E22:I22"/>
    <mergeCell ref="J22:L22"/>
    <mergeCell ref="M22:M23"/>
    <mergeCell ref="N22:Q22"/>
    <mergeCell ref="W19:Y19"/>
    <mergeCell ref="BO18:BP18"/>
    <mergeCell ref="AW22:AW23"/>
    <mergeCell ref="A3:D3"/>
    <mergeCell ref="A4:B4"/>
    <mergeCell ref="A11:B11"/>
    <mergeCell ref="A12:B12"/>
    <mergeCell ref="A10:B10"/>
    <mergeCell ref="C10:D10"/>
    <mergeCell ref="A8:B8"/>
    <mergeCell ref="A6:B6"/>
    <mergeCell ref="AP22:AQ22"/>
    <mergeCell ref="AR22:AR23"/>
    <mergeCell ref="AS22:AS23"/>
    <mergeCell ref="AT22:AT23"/>
    <mergeCell ref="BM21:BR21"/>
    <mergeCell ref="C9:D9"/>
    <mergeCell ref="BM19:BN19"/>
    <mergeCell ref="BO19:BP19"/>
    <mergeCell ref="BG18:BH18"/>
    <mergeCell ref="R22:R23"/>
    <mergeCell ref="S22:U22"/>
    <mergeCell ref="BM22:BN22"/>
    <mergeCell ref="A9:B9"/>
    <mergeCell ref="AU22:AU23"/>
    <mergeCell ref="BS21:BS23"/>
    <mergeCell ref="BE19:BF19"/>
    <mergeCell ref="AI19:AJ19"/>
    <mergeCell ref="AK19:AL19"/>
    <mergeCell ref="AM19:AN19"/>
    <mergeCell ref="AO19:AP19"/>
    <mergeCell ref="AQ19:AR19"/>
    <mergeCell ref="AS19:AT19"/>
    <mergeCell ref="BA19:BB19"/>
    <mergeCell ref="BC19:BD19"/>
    <mergeCell ref="AU19:AV19"/>
    <mergeCell ref="AR21:AW21"/>
    <mergeCell ref="BO22:BP22"/>
    <mergeCell ref="AH22:AI22"/>
    <mergeCell ref="AJ22:AK22"/>
    <mergeCell ref="AL22:AM22"/>
    <mergeCell ref="AN22:AO22"/>
    <mergeCell ref="AZ22:BA22"/>
    <mergeCell ref="AX21:BA21"/>
    <mergeCell ref="BQ22:BR22"/>
    <mergeCell ref="AV22:AV23"/>
    <mergeCell ref="BD21:BF22"/>
    <mergeCell ref="BG21:BH22"/>
    <mergeCell ref="BI21:BJ22"/>
    <mergeCell ref="F15:G15"/>
    <mergeCell ref="H15:I15"/>
    <mergeCell ref="F16:G16"/>
    <mergeCell ref="H16:I16"/>
    <mergeCell ref="F17:I17"/>
    <mergeCell ref="F18:I18"/>
    <mergeCell ref="F19:I19"/>
    <mergeCell ref="K3:P3"/>
    <mergeCell ref="L10:M10"/>
    <mergeCell ref="N10:O10"/>
    <mergeCell ref="L6:M6"/>
    <mergeCell ref="N6:O6"/>
  </mergeCells>
  <phoneticPr fontId="0" type="noConversion"/>
  <dataValidations disablePrompts="1" count="3">
    <dataValidation type="whole" operator="lessThan" allowBlank="1" showErrorMessage="1" errorTitle="Erros de datas!" error="&quot;Valid from&quot; têm de ser menor do que &quot;Valid to&quot; - Formato YYYYMMDD" sqref="G6">
      <formula1>I6</formula1>
    </dataValidation>
    <dataValidation type="whole" operator="greaterThan" allowBlank="1" showErrorMessage="1" errorTitle="Erros de datas!" error="&quot;Valid from&quot; têm de ser menor do que &quot;Valid to&quot; - Formato YYYYMMDD" sqref="I6">
      <formula1>G6</formula1>
    </dataValidation>
    <dataValidation type="custom" allowBlank="1" showInputMessage="1" showErrorMessage="1" error="Max. 2 decimals" promptTitle="2 Decimals" prompt="Max. 2 decimals" sqref="E24">
      <formula1>E24=INT(E24*100)/100</formula1>
    </dataValidation>
  </dataValidations>
  <pageMargins left="0.39370078740157483" right="0.39370078740157483" top="0.39370078740157483" bottom="0.39370078740157483" header="0" footer="0.59055118110236227"/>
  <pageSetup paperSize="9" scale="26" orientation="landscape" r:id="rId1"/>
  <headerFooter scaleWithDoc="0">
    <oddFooter>&amp;LPrinted
&amp;D-&amp;T&amp;C&amp;8&amp;Z&amp;F\&amp;A&amp;R&amp;P/&amp;N</oddFooter>
  </headerFooter>
  <colBreaks count="1" manualBreakCount="1">
    <brk id="26" max="24" man="1"/>
  </colBreaks>
  <ignoredErrors>
    <ignoredError sqref="F24" unlockedFormula="1"/>
  </ignoredErrors>
  <drawing r:id="rId2"/>
  <legacyDrawing r:id="rId3"/>
  <controls>
    <mc:AlternateContent xmlns:mc="http://schemas.openxmlformats.org/markup-compatibility/2006">
      <mc:Choice Requires="x14">
        <control shapeId="1025" r:id="rId4" name="TrinStgClass1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9525</xdr:colOff>
                <xdr:row>0</xdr:row>
                <xdr:rowOff>9525</xdr:rowOff>
              </to>
            </anchor>
          </controlPr>
        </control>
      </mc:Choice>
      <mc:Fallback>
        <control shapeId="1025" r:id="rId4" name="TrinStgClass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pane ySplit="1" topLeftCell="A2" activePane="bottomLeft" state="frozenSplit"/>
      <selection pane="bottomLeft"/>
    </sheetView>
  </sheetViews>
  <sheetFormatPr defaultRowHeight="12.75" x14ac:dyDescent="0.2"/>
  <sheetData>
    <row r="1" spans="1:1" x14ac:dyDescent="0.2">
      <c r="A1" s="165" t="s">
        <v>129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Pricing</vt:lpstr>
      <vt:lpstr>Pricing!Print_Area</vt:lpstr>
    </vt:vector>
  </TitlesOfParts>
  <Company>Symington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Ventura</dc:creator>
  <cp:lastModifiedBy>Pedro Ventura</cp:lastModifiedBy>
  <cp:lastPrinted>2009-12-30T17:29:34Z</cp:lastPrinted>
  <dcterms:created xsi:type="dcterms:W3CDTF">2009-08-20T14:13:38Z</dcterms:created>
  <dcterms:modified xsi:type="dcterms:W3CDTF">2015-05-20T10:48:49Z</dcterms:modified>
</cp:coreProperties>
</file>