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cmitc\Downloads\"/>
    </mc:Choice>
  </mc:AlternateContent>
  <xr:revisionPtr revIDLastSave="0" documentId="8_{47B84177-3035-4390-9864-DF6807E6CF3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ime Sheet" sheetId="8" r:id="rId1"/>
    <sheet name="July" sheetId="2" r:id="rId2"/>
  </sheets>
  <definedNames>
    <definedName name="ColumnTitle1">#REF!</definedName>
    <definedName name="Mileage_Total">#REF!</definedName>
    <definedName name="Reimbursement_Total">#REF!</definedName>
    <definedName name="RowTitleRegion1..C6">#REF!</definedName>
    <definedName name="RowTitleRegion2..E6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67" i="8" l="1"/>
  <c r="G66" i="8"/>
  <c r="G65" i="8"/>
  <c r="G64" i="8"/>
  <c r="G63" i="8"/>
  <c r="G62" i="8"/>
  <c r="G67" i="8" s="1"/>
  <c r="F55" i="8"/>
  <c r="G54" i="8"/>
  <c r="G53" i="8"/>
  <c r="G52" i="8"/>
  <c r="G51" i="8"/>
  <c r="G50" i="8"/>
  <c r="G55" i="8" s="1"/>
  <c r="G43" i="8"/>
  <c r="F43" i="8"/>
  <c r="G42" i="8"/>
  <c r="G41" i="8"/>
  <c r="G40" i="8"/>
  <c r="G39" i="8"/>
  <c r="G38" i="8"/>
  <c r="F31" i="8"/>
  <c r="G30" i="8"/>
  <c r="G29" i="8"/>
  <c r="G28" i="8"/>
  <c r="G27" i="8"/>
  <c r="G26" i="8"/>
  <c r="G31" i="8" s="1"/>
  <c r="F19" i="8"/>
  <c r="G18" i="8"/>
  <c r="G17" i="8"/>
  <c r="G16" i="8"/>
  <c r="G15" i="8"/>
  <c r="G14" i="8"/>
  <c r="G19" i="8" s="1"/>
  <c r="G70" i="8" s="1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E5" i="2"/>
  <c r="G29" i="2" l="1"/>
  <c r="E28" i="2"/>
  <c r="E27" i="2"/>
  <c r="E26" i="2"/>
  <c r="E25" i="2"/>
  <c r="F9" i="2"/>
  <c r="E29" i="2" l="1"/>
  <c r="F29" i="2"/>
  <c r="E6" i="2" s="1"/>
</calcChain>
</file>

<file path=xl/sharedStrings.xml><?xml version="1.0" encoding="utf-8"?>
<sst xmlns="http://schemas.openxmlformats.org/spreadsheetml/2006/main" count="124" uniqueCount="44">
  <si>
    <t>Employee Name</t>
  </si>
  <si>
    <t>Destination</t>
  </si>
  <si>
    <t>Starting Location</t>
  </si>
  <si>
    <t>Total Mileage</t>
  </si>
  <si>
    <t>Reimbursement</t>
  </si>
  <si>
    <t>Mileage</t>
  </si>
  <si>
    <t>Total Reimbursement</t>
  </si>
  <si>
    <t>Date</t>
  </si>
  <si>
    <t>For Period</t>
  </si>
  <si>
    <t>Rate Per Mile</t>
  </si>
  <si>
    <t>Mileage Log and Expense Report</t>
  </si>
  <si>
    <t>Tolls</t>
  </si>
  <si>
    <t>Approved Date</t>
  </si>
  <si>
    <t>Approved By</t>
  </si>
  <si>
    <t>Total</t>
  </si>
  <si>
    <t>July 2022</t>
  </si>
  <si>
    <t xml:space="preserve">Haylea Myers </t>
  </si>
  <si>
    <t xml:space="preserve">Haylea Myers 76 Jerry Run Road, Bridgeport WV 26330 </t>
  </si>
  <si>
    <t>Bridgeport Health Care Center 1081 Maplewood Drive, Bridgeport WV 26330</t>
  </si>
  <si>
    <t>Clarksburg Nursing and Rehab Center 2096 Davisson Run Road, Clarksburg WV 26301</t>
  </si>
  <si>
    <t>Rosewood Center 8 Rose Street, Grafton WV 26354</t>
  </si>
  <si>
    <t>Madison Center 161 Bakers Ridge Road, Morgantown WV 26508</t>
  </si>
  <si>
    <t>Braxton Health Care Center 859 Days Drive, Sutton WV 26601</t>
  </si>
  <si>
    <t>Clay Health Center 1053 Clinic Drive, Ivydale WV 25113</t>
  </si>
  <si>
    <t>Cameron Nursing 20 Willson Drive, Cameron WV 26033</t>
  </si>
  <si>
    <t>WEEKLY TIMESHEET</t>
  </si>
  <si>
    <t>Name:</t>
  </si>
  <si>
    <t xml:space="preserve">Employee:  </t>
  </si>
  <si>
    <t>Pay Period:</t>
  </si>
  <si>
    <t>Date:</t>
  </si>
  <si>
    <t>Time</t>
  </si>
  <si>
    <t>Break</t>
  </si>
  <si>
    <t>IN</t>
  </si>
  <si>
    <t>OUT</t>
  </si>
  <si>
    <t xml:space="preserve">Hours </t>
  </si>
  <si>
    <t>Monday</t>
  </si>
  <si>
    <t>Tuesday</t>
  </si>
  <si>
    <t>Wednesday</t>
  </si>
  <si>
    <t>Thursday</t>
  </si>
  <si>
    <t>Friday</t>
  </si>
  <si>
    <t>Total Hours Week Of</t>
  </si>
  <si>
    <t>Hours</t>
  </si>
  <si>
    <t>Total Hours For Pay Period</t>
  </si>
  <si>
    <t>Reviewed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</si>
</sst>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2" formatCode="_(&quot;$&quot;* #,##0_);_(&quot;$&quot;* \(#,##0\);_(&quot;$&quot;* &quot;-&quot;_);_(@_)"/>
    <numFmt numFmtId="41" formatCode="_(* #,##0_);_(* \(#,##0\);_(* &quot;-&quot;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"/>
    <numFmt numFmtId="167" formatCode="[$-409]h:mm\ AM/PM;@"/>
    <numFmt numFmtId="168" formatCode="h:mm;@"/>
    <numFmt numFmtId="169" formatCode="[h]:mm"/>
    <numFmt numFmtId="170" formatCode="m/d/yy;@"/>
  </numFmts>
  <fonts count="12">
    <font>
      <sz val="11"/>
      <name val="Arial"/>
      <family val="2"/>
    </font>
    <font>
      <sz val="11"/>
      <name val="Arial"/>
      <family val="2"/>
    </font>
    <font>
      <b/>
      <sz val="11"/>
      <name val="Arial"/>
      <family val="2"/>
      <scheme val="minor"/>
    </font>
    <font>
      <b/>
      <sz val="18"/>
      <color theme="1" tint="0.24994659260841701"/>
      <name val="Arial"/>
      <family val="2"/>
      <scheme val="major"/>
    </font>
    <font>
      <sz val="1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0"/>
      <name val="Arial"/>
      <family val="2"/>
    </font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Calibri (Body)"/>
    </font>
    <font>
      <sz val="12"/>
      <color rgb="FF000000"/>
      <name val="Arial"/>
      <family val="2"/>
      <scheme val="minor"/>
    </font>
    <font>
      <sz val="12"/>
      <color rgb="FFFFFFFF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6">
    <xf numFmtId="0" fontId="0" fillId="0" borderId="0">
      <alignment wrapText="1"/>
    </xf>
    <xf numFmtId="43" fontId="1" fillId="0" borderId="0" applyFill="0" applyBorder="0" applyAlignment="0" applyProtection="0"/>
    <xf numFmtId="41" fontId="1" fillId="0" borderId="0" applyFill="0" applyBorder="0" applyAlignment="0" applyProtection="0"/>
    <xf numFmtId="164" fontId="1" fillId="0" borderId="0" applyFont="0" applyFill="0" applyBorder="0" applyProtection="0">
      <alignment horizontal="right"/>
    </xf>
    <xf numFmtId="42" fontId="1" fillId="0" borderId="0" applyFill="0" applyBorder="0" applyAlignment="0" applyProtection="0"/>
    <xf numFmtId="9" fontId="1" fillId="0" borderId="0" applyFill="0" applyBorder="0" applyAlignment="0" applyProtection="0"/>
    <xf numFmtId="0" fontId="3" fillId="0" borderId="0" applyNumberFormat="0" applyFill="0" applyBorder="0" applyProtection="0">
      <alignment horizontal="left" indent="1"/>
    </xf>
    <xf numFmtId="0" fontId="2" fillId="0" borderId="0" applyNumberFormat="0" applyFill="0" applyProtection="0">
      <alignment horizontal="right" indent="1"/>
    </xf>
    <xf numFmtId="0" fontId="2" fillId="0" borderId="1" applyNumberFormat="0" applyFill="0" applyAlignment="0" applyProtection="0"/>
    <xf numFmtId="14" fontId="4" fillId="0" borderId="0" applyFill="0" applyProtection="0">
      <alignment horizontal="center"/>
    </xf>
    <xf numFmtId="0" fontId="1" fillId="0" borderId="0" applyNumberFormat="0" applyFont="0" applyFill="0" applyBorder="0" applyProtection="0">
      <alignment horizontal="right" wrapText="1"/>
    </xf>
    <xf numFmtId="0" fontId="2" fillId="0" borderId="0" applyNumberFormat="0" applyFill="0" applyProtection="0">
      <alignment horizontal="center"/>
    </xf>
    <xf numFmtId="0" fontId="2" fillId="0" borderId="2" applyNumberFormat="0" applyFill="0" applyAlignment="0" applyProtection="0"/>
    <xf numFmtId="0" fontId="2" fillId="0" borderId="0" applyNumberFormat="0" applyFill="0" applyBorder="0" applyAlignment="0" applyProtection="0"/>
    <xf numFmtId="1" fontId="1" fillId="0" borderId="0" applyFont="0" applyFill="0" applyBorder="0" applyAlignment="0">
      <alignment wrapText="1"/>
    </xf>
    <xf numFmtId="0" fontId="7" fillId="0" borderId="0"/>
  </cellStyleXfs>
  <cellXfs count="57">
    <xf numFmtId="0" fontId="0" fillId="0" borderId="0" xfId="0">
      <alignment wrapText="1"/>
    </xf>
    <xf numFmtId="0" fontId="2" fillId="0" borderId="0" xfId="7">
      <alignment horizontal="right" indent="1"/>
    </xf>
    <xf numFmtId="0" fontId="2" fillId="0" borderId="1" xfId="8" applyAlignment="1">
      <alignment wrapText="1"/>
    </xf>
    <xf numFmtId="0" fontId="3" fillId="0" borderId="0" xfId="6">
      <alignment horizontal="left" indent="1"/>
    </xf>
    <xf numFmtId="14" fontId="4" fillId="0" borderId="0" xfId="9" applyFill="1">
      <alignment horizontal="center"/>
    </xf>
    <xf numFmtId="0" fontId="2" fillId="0" borderId="0" xfId="11" applyFill="1">
      <alignment horizontal="center"/>
    </xf>
    <xf numFmtId="1" fontId="0" fillId="0" borderId="0" xfId="14" applyFont="1" applyFill="1" applyBorder="1">
      <alignment wrapText="1"/>
    </xf>
    <xf numFmtId="1" fontId="2" fillId="0" borderId="1" xfId="14" applyFont="1" applyBorder="1" applyAlignment="1">
      <alignment wrapText="1"/>
    </xf>
    <xf numFmtId="164" fontId="2" fillId="0" borderId="1" xfId="3" applyFont="1" applyBorder="1">
      <alignment horizontal="right"/>
    </xf>
    <xf numFmtId="164" fontId="0" fillId="0" borderId="0" xfId="3" applyFont="1" applyFill="1" applyBorder="1">
      <alignment horizontal="right"/>
    </xf>
    <xf numFmtId="14" fontId="2" fillId="0" borderId="1" xfId="8" applyNumberFormat="1" applyAlignment="1">
      <alignment wrapText="1"/>
    </xf>
    <xf numFmtId="49" fontId="2" fillId="0" borderId="1" xfId="10" applyNumberFormat="1" applyFont="1" applyBorder="1">
      <alignment horizontal="right" wrapText="1"/>
    </xf>
    <xf numFmtId="164" fontId="0" fillId="0" borderId="0" xfId="14" applyNumberFormat="1" applyFont="1" applyFill="1" applyBorder="1">
      <alignment wrapText="1"/>
    </xf>
    <xf numFmtId="164" fontId="0" fillId="0" borderId="0" xfId="0" applyNumberFormat="1">
      <alignment wrapText="1"/>
    </xf>
    <xf numFmtId="165" fontId="5" fillId="0" borderId="1" xfId="3" applyNumberFormat="1" applyFont="1" applyBorder="1">
      <alignment horizontal="right"/>
    </xf>
    <xf numFmtId="1" fontId="0" fillId="0" borderId="0" xfId="0" applyNumberFormat="1">
      <alignment wrapText="1"/>
    </xf>
    <xf numFmtId="164" fontId="0" fillId="0" borderId="0" xfId="0" applyNumberFormat="1" applyAlignment="1">
      <alignment horizontal="right"/>
    </xf>
    <xf numFmtId="0" fontId="6" fillId="0" borderId="0" xfId="0" applyFont="1">
      <alignment wrapText="1"/>
    </xf>
    <xf numFmtId="164" fontId="0" fillId="0" borderId="0" xfId="3" applyFont="1">
      <alignment horizontal="right"/>
    </xf>
    <xf numFmtId="166" fontId="0" fillId="0" borderId="0" xfId="0" applyNumberFormat="1">
      <alignment wrapText="1"/>
    </xf>
    <xf numFmtId="1" fontId="0" fillId="0" borderId="0" xfId="14" applyNumberFormat="1" applyFont="1" applyFill="1" applyBorder="1">
      <alignment wrapText="1"/>
    </xf>
    <xf numFmtId="0" fontId="7" fillId="0" borderId="0" xfId="15"/>
    <xf numFmtId="0" fontId="8" fillId="0" borderId="0" xfId="15" applyFont="1" applyAlignment="1">
      <alignment horizontal="center" vertical="center"/>
    </xf>
    <xf numFmtId="0" fontId="8" fillId="0" borderId="0" xfId="15" applyFont="1" applyAlignment="1">
      <alignment horizontal="center" vertical="center"/>
    </xf>
    <xf numFmtId="17" fontId="7" fillId="0" borderId="0" xfId="15" applyNumberFormat="1"/>
    <xf numFmtId="16" fontId="7" fillId="0" borderId="0" xfId="15" applyNumberFormat="1"/>
    <xf numFmtId="0" fontId="7" fillId="2" borderId="3" xfId="15" applyFill="1" applyBorder="1" applyAlignment="1">
      <alignment horizontal="center"/>
    </xf>
    <xf numFmtId="0" fontId="7" fillId="2" borderId="4" xfId="15" applyFill="1" applyBorder="1" applyAlignment="1">
      <alignment horizontal="center"/>
    </xf>
    <xf numFmtId="0" fontId="9" fillId="3" borderId="5" xfId="15" applyFont="1" applyFill="1" applyBorder="1" applyAlignment="1">
      <alignment horizontal="center" vertical="center"/>
    </xf>
    <xf numFmtId="0" fontId="7" fillId="3" borderId="5" xfId="15" applyFill="1" applyBorder="1" applyAlignment="1">
      <alignment horizontal="center" vertical="center"/>
    </xf>
    <xf numFmtId="0" fontId="7" fillId="2" borderId="5" xfId="15" applyFill="1" applyBorder="1" applyAlignment="1">
      <alignment horizontal="center" vertical="center"/>
    </xf>
    <xf numFmtId="14" fontId="7" fillId="0" borderId="5" xfId="15" applyNumberFormat="1" applyBorder="1" applyAlignment="1">
      <alignment horizontal="center" vertical="center"/>
    </xf>
    <xf numFmtId="167" fontId="7" fillId="0" borderId="5" xfId="15" applyNumberFormat="1" applyBorder="1" applyAlignment="1">
      <alignment horizontal="center" vertical="center"/>
    </xf>
    <xf numFmtId="168" fontId="7" fillId="0" borderId="5" xfId="15" applyNumberFormat="1" applyBorder="1" applyAlignment="1">
      <alignment horizontal="center" vertical="center"/>
    </xf>
    <xf numFmtId="0" fontId="7" fillId="2" borderId="6" xfId="15" applyFill="1" applyBorder="1" applyAlignment="1">
      <alignment horizontal="center" vertical="center"/>
    </xf>
    <xf numFmtId="14" fontId="7" fillId="0" borderId="6" xfId="15" applyNumberFormat="1" applyBorder="1" applyAlignment="1">
      <alignment horizontal="center" vertical="center"/>
    </xf>
    <xf numFmtId="167" fontId="7" fillId="0" borderId="6" xfId="15" applyNumberFormat="1" applyBorder="1" applyAlignment="1">
      <alignment horizontal="center" vertical="center"/>
    </xf>
    <xf numFmtId="0" fontId="7" fillId="3" borderId="3" xfId="15" applyFill="1" applyBorder="1" applyAlignment="1">
      <alignment horizontal="center" vertical="center"/>
    </xf>
    <xf numFmtId="0" fontId="7" fillId="3" borderId="4" xfId="15" applyFill="1" applyBorder="1" applyAlignment="1">
      <alignment horizontal="center" vertical="center"/>
    </xf>
    <xf numFmtId="14" fontId="7" fillId="3" borderId="6" xfId="15" applyNumberFormat="1" applyFill="1" applyBorder="1" applyAlignment="1">
      <alignment horizontal="center" vertical="center"/>
    </xf>
    <xf numFmtId="169" fontId="7" fillId="0" borderId="6" xfId="15" applyNumberFormat="1" applyBorder="1" applyAlignment="1">
      <alignment horizontal="center" vertical="center"/>
    </xf>
    <xf numFmtId="0" fontId="7" fillId="0" borderId="0" xfId="15" applyAlignment="1">
      <alignment horizontal="center" vertical="center"/>
    </xf>
    <xf numFmtId="14" fontId="7" fillId="3" borderId="0" xfId="15" applyNumberFormat="1" applyFill="1" applyAlignment="1">
      <alignment horizontal="center" vertical="center"/>
    </xf>
    <xf numFmtId="169" fontId="7" fillId="0" borderId="0" xfId="15" applyNumberFormat="1" applyAlignment="1">
      <alignment horizontal="center" vertical="center"/>
    </xf>
    <xf numFmtId="0" fontId="10" fillId="0" borderId="0" xfId="15" applyFont="1"/>
    <xf numFmtId="0" fontId="10" fillId="0" borderId="0" xfId="15" applyFont="1" applyAlignment="1">
      <alignment horizontal="center" vertical="center"/>
    </xf>
    <xf numFmtId="14" fontId="11" fillId="0" borderId="0" xfId="15" applyNumberFormat="1" applyFont="1" applyAlignment="1">
      <alignment horizontal="center" vertical="center"/>
    </xf>
    <xf numFmtId="169" fontId="10" fillId="0" borderId="0" xfId="15" applyNumberFormat="1" applyFont="1" applyAlignment="1">
      <alignment horizontal="center" vertical="center"/>
    </xf>
    <xf numFmtId="0" fontId="10" fillId="2" borderId="5" xfId="15" applyFont="1" applyFill="1" applyBorder="1" applyAlignment="1">
      <alignment horizontal="center" vertical="center"/>
    </xf>
    <xf numFmtId="170" fontId="10" fillId="0" borderId="5" xfId="15" applyNumberFormat="1" applyFont="1" applyBorder="1" applyAlignment="1">
      <alignment horizontal="center" vertical="center"/>
    </xf>
    <xf numFmtId="167" fontId="10" fillId="0" borderId="5" xfId="15" applyNumberFormat="1" applyFont="1" applyBorder="1" applyAlignment="1">
      <alignment horizontal="center" vertical="center"/>
    </xf>
    <xf numFmtId="168" fontId="10" fillId="0" borderId="5" xfId="15" applyNumberFormat="1" applyFont="1" applyBorder="1" applyAlignment="1">
      <alignment horizontal="center" vertical="center"/>
    </xf>
    <xf numFmtId="0" fontId="10" fillId="2" borderId="6" xfId="15" applyFont="1" applyFill="1" applyBorder="1" applyAlignment="1">
      <alignment horizontal="center" vertical="center"/>
    </xf>
    <xf numFmtId="167" fontId="10" fillId="0" borderId="6" xfId="15" applyNumberFormat="1" applyFont="1" applyBorder="1" applyAlignment="1">
      <alignment horizontal="center" vertical="center"/>
    </xf>
    <xf numFmtId="170" fontId="7" fillId="3" borderId="6" xfId="15" applyNumberFormat="1" applyFill="1" applyBorder="1" applyAlignment="1">
      <alignment horizontal="center" vertical="center"/>
    </xf>
    <xf numFmtId="0" fontId="7" fillId="0" borderId="0" xfId="15" applyAlignment="1">
      <alignment vertical="center"/>
    </xf>
    <xf numFmtId="169" fontId="7" fillId="2" borderId="6" xfId="15" applyNumberFormat="1" applyFill="1" applyBorder="1" applyAlignment="1">
      <alignment horizontal="center" vertical="center"/>
    </xf>
  </cellXfs>
  <cellStyles count="16"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Date" xfId="9" xr:uid="{00000000-0005-0000-0000-000004000000}"/>
    <cellStyle name="Heading 1" xfId="7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 box" xfId="8" xr:uid="{00000000-0005-0000-0000-000009000000}"/>
    <cellStyle name="Mileage" xfId="14" xr:uid="{00000000-0005-0000-0000-00000A000000}"/>
    <cellStyle name="Normal" xfId="0" builtinId="0" customBuiltin="1"/>
    <cellStyle name="Normal 2" xfId="15" xr:uid="{86F7D3E4-A7B1-4C4B-9BB7-1ED308A40C0E}"/>
    <cellStyle name="Percent" xfId="5" builtinId="5" customBuiltin="1"/>
    <cellStyle name="Right align" xfId="10" xr:uid="{00000000-0005-0000-0000-00000D000000}"/>
    <cellStyle name="Title" xfId="6" builtinId="15" customBuiltin="1"/>
  </cellStyles>
  <dxfs count="24"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>
          <bgColor rgb="FFFFC7CE"/>
        </patternFill>
      </fill>
    </dxf>
    <dxf>
      <font>
        <color theme="0"/>
      </font>
      <fill>
        <patternFill>
          <bgColor rgb="FFFFC7CE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>
          <bgColor rgb="FFFFC7CE"/>
        </patternFill>
      </fill>
    </dxf>
    <dxf>
      <font>
        <color theme="0"/>
      </font>
      <fill>
        <patternFill>
          <bgColor rgb="FFFFC7CE"/>
        </patternFill>
      </fill>
    </dxf>
    <dxf>
      <font>
        <color theme="0"/>
      </font>
      <fill>
        <patternFill>
          <bgColor theme="0"/>
        </patternFill>
      </fill>
    </dxf>
    <dxf>
      <font>
        <color auto="1"/>
      </font>
      <fill>
        <patternFill>
          <bgColor rgb="FFFFC7CE"/>
        </patternFill>
      </fill>
    </dxf>
    <dxf>
      <font>
        <color theme="0"/>
      </font>
      <fill>
        <patternFill>
          <bgColor rgb="FFFFC7CE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theme="0"/>
      </font>
      <fill>
        <patternFill>
          <bgColor theme="0"/>
        </patternFill>
      </fill>
    </dxf>
    <dxf>
      <font>
        <color theme="0"/>
      </font>
      <fill>
        <patternFill patternType="none">
          <bgColor auto="1"/>
        </patternFill>
      </fill>
    </dxf>
    <dxf>
      <font>
        <color auto="1"/>
      </font>
      <fill>
        <patternFill>
          <bgColor rgb="FFFFC7CE"/>
        </patternFill>
      </fill>
    </dxf>
    <dxf>
      <font>
        <color theme="0"/>
      </font>
      <fill>
        <patternFill>
          <bgColor rgb="FFFFC7CE"/>
        </patternFill>
      </fill>
    </dxf>
    <dxf>
      <font>
        <color theme="0"/>
      </font>
      <fill>
        <patternFill>
          <bgColor theme="0"/>
        </patternFill>
      </fill>
    </dxf>
    <dxf>
      <numFmt numFmtId="166" formatCode="0.0"/>
    </dxf>
    <dxf>
      <numFmt numFmtId="164" formatCode="&quot;$&quot;#,##0.00"/>
    </dxf>
    <dxf>
      <numFmt numFmtId="164" formatCode="&quot;$&quot;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164" formatCode="&quot;$&quot;#,##0.0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rial"/>
        <scheme val="none"/>
      </font>
    </dxf>
    <dxf>
      <fill>
        <patternFill patternType="none">
          <fgColor indexed="64"/>
          <bgColor indexed="65"/>
        </patternFill>
      </fill>
    </dxf>
  </dxfs>
  <tableStyles count="0" defaultTableStyle="TableStyleLight1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F3FCFF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454F67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Expense3" displayName="Expense3" ref="B8:G29" totalsRowCount="1" headerRowCellStyle="Heading 2">
  <autoFilter ref="B8:G28" xr:uid="{00000000-0009-0000-0100-000002000000}"/>
  <tableColumns count="6">
    <tableColumn id="1" xr3:uid="{00000000-0010-0000-0100-000001000000}" name="Date" dataDxfId="23" dataCellStyle="Date"/>
    <tableColumn id="2" xr3:uid="{00000000-0010-0000-0100-000002000000}" name="Starting Location" dataDxfId="22"/>
    <tableColumn id="3" xr3:uid="{00000000-0010-0000-0100-000003000000}" name="Destination" totalsRowLabel="Total" dataDxfId="21"/>
    <tableColumn id="7" xr3:uid="{00000000-0010-0000-0100-000007000000}" name="Mileage" totalsRowFunction="sum" totalsRowDxfId="17" dataCellStyle="Mileage">
      <calculatedColumnFormula>IFERROR(IF(OR(ISBLANK(#REF!),ISBLANK(#REF!)),0,#REF!-#REF!), "")</calculatedColumnFormula>
    </tableColumn>
    <tableColumn id="8" xr3:uid="{00000000-0010-0000-0100-000008000000}" name="Reimbursement" totalsRowFunction="sum" totalsRowDxfId="19" dataCellStyle="Currency">
      <calculatedColumnFormula>IFERROR(E9*$E$3, "")</calculatedColumnFormula>
    </tableColumn>
    <tableColumn id="4" xr3:uid="{00000000-0010-0000-0100-000004000000}" name="Tolls" totalsRowFunction="sum" dataDxfId="20" totalsRowDxfId="18" dataCellStyle="Mileage"/>
  </tableColumns>
  <tableStyleInfo name="TableStyleLight1" showFirstColumn="0" showLastColumn="0" showRowStripes="1" showColumnStripes="0"/>
  <extLst>
    <ext xmlns:x14="http://schemas.microsoft.com/office/spreadsheetml/2009/9/main" uri="{504A1905-F514-4f6f-8877-14C23A59335A}">
      <x14:table altTextSummary="Enter Date, Starting Location, Destination, Description or Notes, Odometer Start, Odometer End, Mileage, and Reimbursement 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81374-7DF2-42C3-850A-1DA0AB2F50F6}">
  <dimension ref="A4:G110"/>
  <sheetViews>
    <sheetView tabSelected="1" zoomScaleNormal="100" workbookViewId="0">
      <selection activeCell="H21" sqref="H21"/>
    </sheetView>
  </sheetViews>
  <sheetFormatPr defaultColWidth="11" defaultRowHeight="15"/>
  <cols>
    <col min="1" max="1" width="13" style="21" bestFit="1" customWidth="1"/>
    <col min="2" max="2" width="11.375" style="21" bestFit="1" customWidth="1"/>
    <col min="3" max="3" width="9.625" style="21" bestFit="1" customWidth="1"/>
    <col min="4" max="4" width="11.375" style="21" bestFit="1" customWidth="1"/>
    <col min="5" max="5" width="17.25" style="21" customWidth="1"/>
    <col min="6" max="6" width="10" style="21" bestFit="1" customWidth="1"/>
    <col min="7" max="7" width="6.75" style="21" bestFit="1" customWidth="1"/>
    <col min="8" max="16384" width="11" style="21"/>
  </cols>
  <sheetData>
    <row r="4" spans="1:7" ht="14.1" customHeight="1"/>
    <row r="5" spans="1:7" ht="15.75">
      <c r="A5" s="22" t="s">
        <v>25</v>
      </c>
      <c r="B5" s="22"/>
      <c r="C5" s="22"/>
      <c r="D5" s="22"/>
      <c r="E5" s="22"/>
      <c r="F5" s="22"/>
      <c r="G5" s="22"/>
    </row>
    <row r="6" spans="1:7" ht="14.1" customHeight="1">
      <c r="A6" s="23"/>
      <c r="B6" s="23"/>
      <c r="C6" s="23"/>
      <c r="D6" s="23"/>
      <c r="E6" s="23"/>
      <c r="F6" s="23"/>
      <c r="G6" s="23"/>
    </row>
    <row r="7" spans="1:7" ht="14.1" customHeight="1"/>
    <row r="8" spans="1:7" ht="14.1" customHeight="1">
      <c r="A8" s="21" t="s">
        <v>26</v>
      </c>
      <c r="B8" s="21" t="s">
        <v>27</v>
      </c>
      <c r="D8" s="21" t="s">
        <v>28</v>
      </c>
      <c r="E8" s="24">
        <v>44743</v>
      </c>
    </row>
    <row r="9" spans="1:7" ht="14.1" customHeight="1">
      <c r="A9" s="21" t="s">
        <v>29</v>
      </c>
      <c r="B9" s="25" t="s">
        <v>29</v>
      </c>
    </row>
    <row r="10" spans="1:7" ht="20.100000000000001" customHeight="1"/>
    <row r="11" spans="1:7" ht="20.100000000000001" customHeight="1" thickBot="1"/>
    <row r="12" spans="1:7" ht="20.100000000000001" customHeight="1" thickBot="1">
      <c r="C12" s="26" t="s">
        <v>30</v>
      </c>
      <c r="D12" s="27"/>
      <c r="E12" s="26" t="s">
        <v>31</v>
      </c>
      <c r="F12" s="27"/>
    </row>
    <row r="13" spans="1:7" ht="20.100000000000001" customHeight="1" thickBot="1">
      <c r="B13" s="28" t="s">
        <v>7</v>
      </c>
      <c r="C13" s="29" t="s">
        <v>32</v>
      </c>
      <c r="D13" s="29" t="s">
        <v>33</v>
      </c>
      <c r="E13" s="29" t="s">
        <v>32</v>
      </c>
      <c r="F13" s="29" t="s">
        <v>33</v>
      </c>
      <c r="G13" s="29" t="s">
        <v>34</v>
      </c>
    </row>
    <row r="14" spans="1:7" ht="20.100000000000001" customHeight="1" thickBot="1">
      <c r="A14" s="30" t="s">
        <v>35</v>
      </c>
      <c r="B14" s="31">
        <v>44753</v>
      </c>
      <c r="C14" s="32">
        <v>0.43888888888888888</v>
      </c>
      <c r="D14" s="32">
        <v>0.58680555555555558</v>
      </c>
      <c r="E14" s="32"/>
      <c r="F14" s="32"/>
      <c r="G14" s="33">
        <f>(D14-C14)-(F14-E14)</f>
        <v>0.1479166666666667</v>
      </c>
    </row>
    <row r="15" spans="1:7" ht="20.100000000000001" customHeight="1" thickBot="1">
      <c r="A15" s="30" t="s">
        <v>36</v>
      </c>
      <c r="B15" s="31">
        <v>44754</v>
      </c>
      <c r="C15" s="32">
        <v>0.39583333333333331</v>
      </c>
      <c r="D15" s="32">
        <v>0.52083333333333337</v>
      </c>
      <c r="E15" s="32"/>
      <c r="F15" s="32"/>
      <c r="G15" s="33">
        <f>(D15-C15)-(F15-E15)</f>
        <v>0.12500000000000006</v>
      </c>
    </row>
    <row r="16" spans="1:7" ht="20.100000000000001" customHeight="1" thickBot="1">
      <c r="A16" s="30" t="s">
        <v>37</v>
      </c>
      <c r="B16" s="31"/>
      <c r="C16" s="32"/>
      <c r="D16" s="32"/>
      <c r="E16" s="32"/>
      <c r="F16" s="32"/>
      <c r="G16" s="33">
        <f>(D16-C16)-(F16-E16)</f>
        <v>0</v>
      </c>
    </row>
    <row r="17" spans="1:7" ht="20.100000000000001" customHeight="1" thickBot="1">
      <c r="A17" s="30" t="s">
        <v>38</v>
      </c>
      <c r="B17" s="31"/>
      <c r="C17" s="32"/>
      <c r="D17" s="32"/>
      <c r="E17" s="32"/>
      <c r="F17" s="32"/>
      <c r="G17" s="33">
        <f t="shared" ref="G17" si="0">(D17-C17)-(F17-E17)</f>
        <v>0</v>
      </c>
    </row>
    <row r="18" spans="1:7" ht="20.100000000000001" customHeight="1" thickBot="1">
      <c r="A18" s="34" t="s">
        <v>39</v>
      </c>
      <c r="B18" s="35"/>
      <c r="C18" s="36"/>
      <c r="D18" s="36"/>
      <c r="E18" s="36"/>
      <c r="F18" s="36"/>
      <c r="G18" s="33">
        <f>(D18-C18)-(F18-E18)</f>
        <v>0</v>
      </c>
    </row>
    <row r="19" spans="1:7" ht="20.100000000000001" customHeight="1" thickBot="1">
      <c r="D19" s="37" t="s">
        <v>40</v>
      </c>
      <c r="E19" s="38"/>
      <c r="F19" s="39">
        <f>B14</f>
        <v>44753</v>
      </c>
      <c r="G19" s="40">
        <f>IF((G14+G15+G16+G17+G18)=0,"",G14+G15+G16+G17+G18)</f>
        <v>0.27291666666666675</v>
      </c>
    </row>
    <row r="20" spans="1:7" ht="20.100000000000001" customHeight="1">
      <c r="D20" s="41"/>
      <c r="E20" s="41"/>
      <c r="F20" s="42"/>
      <c r="G20" s="43"/>
    </row>
    <row r="21" spans="1:7" ht="20.100000000000001" customHeight="1">
      <c r="D21" s="41"/>
      <c r="E21" s="41"/>
      <c r="F21" s="42"/>
      <c r="G21" s="43"/>
    </row>
    <row r="22" spans="1:7" ht="20.100000000000001" customHeight="1">
      <c r="D22" s="41"/>
      <c r="E22" s="41"/>
      <c r="F22" s="42"/>
      <c r="G22" s="43"/>
    </row>
    <row r="23" spans="1:7" ht="20.100000000000001" customHeight="1" thickBot="1">
      <c r="D23" s="41"/>
      <c r="E23" s="41"/>
      <c r="F23" s="42"/>
      <c r="G23" s="43"/>
    </row>
    <row r="24" spans="1:7" ht="20.100000000000001" customHeight="1" thickBot="1">
      <c r="C24" s="26" t="s">
        <v>30</v>
      </c>
      <c r="D24" s="27"/>
      <c r="E24" s="26" t="s">
        <v>31</v>
      </c>
      <c r="F24" s="27"/>
    </row>
    <row r="25" spans="1:7" ht="20.100000000000001" customHeight="1" thickBot="1">
      <c r="B25" s="28" t="s">
        <v>7</v>
      </c>
      <c r="C25" s="29" t="s">
        <v>32</v>
      </c>
      <c r="D25" s="29" t="s">
        <v>33</v>
      </c>
      <c r="E25" s="29" t="s">
        <v>32</v>
      </c>
      <c r="F25" s="29" t="s">
        <v>33</v>
      </c>
      <c r="G25" s="29" t="s">
        <v>34</v>
      </c>
    </row>
    <row r="26" spans="1:7" ht="20.100000000000001" customHeight="1" thickBot="1">
      <c r="B26" s="31"/>
      <c r="C26" s="32"/>
      <c r="D26" s="32"/>
      <c r="E26" s="32"/>
      <c r="F26" s="32"/>
      <c r="G26" s="33">
        <f>(D26-C26)-(F26-E26)</f>
        <v>0</v>
      </c>
    </row>
    <row r="27" spans="1:7" ht="20.100000000000001" customHeight="1" thickBot="1">
      <c r="B27" s="31">
        <v>44761</v>
      </c>
      <c r="C27" s="32">
        <v>0.3923611111111111</v>
      </c>
      <c r="D27" s="32">
        <v>0.50347222222222221</v>
      </c>
      <c r="E27" s="32"/>
      <c r="F27" s="32"/>
      <c r="G27" s="33">
        <f>(D27-C27)-(F27-E27)</f>
        <v>0.1111111111111111</v>
      </c>
    </row>
    <row r="28" spans="1:7" ht="20.100000000000001" customHeight="1" thickBot="1">
      <c r="B28" s="31"/>
      <c r="C28" s="32"/>
      <c r="D28" s="32"/>
      <c r="E28" s="32"/>
      <c r="F28" s="32"/>
      <c r="G28" s="33">
        <f>(D28-C28)-(F28-E28)</f>
        <v>0</v>
      </c>
    </row>
    <row r="29" spans="1:7" ht="20.100000000000001" customHeight="1" thickBot="1">
      <c r="B29" s="31">
        <v>44763</v>
      </c>
      <c r="C29" s="32">
        <v>0.29166666666666669</v>
      </c>
      <c r="D29" s="32">
        <v>0.63541666666666663</v>
      </c>
      <c r="E29" s="32"/>
      <c r="F29" s="32"/>
      <c r="G29" s="33">
        <f t="shared" ref="G29" si="1">(D29-C29)-(F29-E29)</f>
        <v>0.34374999999999994</v>
      </c>
    </row>
    <row r="30" spans="1:7" ht="20.100000000000001" customHeight="1" thickBot="1">
      <c r="B30" s="35"/>
      <c r="C30" s="36"/>
      <c r="D30" s="36"/>
      <c r="E30" s="36"/>
      <c r="F30" s="36"/>
      <c r="G30" s="33">
        <f>(D30-C30)-(F30-E30)</f>
        <v>0</v>
      </c>
    </row>
    <row r="31" spans="1:7" ht="20.100000000000001" customHeight="1" thickBot="1">
      <c r="D31" s="37" t="s">
        <v>40</v>
      </c>
      <c r="E31" s="38"/>
      <c r="F31" s="39">
        <f>B26</f>
        <v>0</v>
      </c>
      <c r="G31" s="40">
        <f>IF((G26+G27+G28+G29+G30)=0,"",G26+G27+G28+G29+G30)</f>
        <v>0.45486111111111105</v>
      </c>
    </row>
    <row r="32" spans="1:7" ht="20.100000000000001" customHeight="1">
      <c r="D32" s="41"/>
      <c r="E32" s="41"/>
      <c r="F32" s="42"/>
      <c r="G32" s="43"/>
    </row>
    <row r="33" spans="1:7" ht="20.100000000000001" customHeight="1">
      <c r="D33" s="41"/>
      <c r="E33" s="41"/>
      <c r="F33" s="42"/>
      <c r="G33" s="43"/>
    </row>
    <row r="34" spans="1:7" ht="20.100000000000001" customHeight="1">
      <c r="D34" s="41"/>
      <c r="E34" s="41"/>
      <c r="F34" s="42"/>
      <c r="G34" s="43"/>
    </row>
    <row r="35" spans="1:7" ht="20.100000000000001" customHeight="1" thickBot="1">
      <c r="D35" s="41"/>
      <c r="E35" s="41"/>
      <c r="F35" s="42"/>
      <c r="G35" s="43"/>
    </row>
    <row r="36" spans="1:7" ht="20.100000000000001" customHeight="1" thickBot="1">
      <c r="C36" s="26" t="s">
        <v>30</v>
      </c>
      <c r="D36" s="27"/>
      <c r="E36" s="26" t="s">
        <v>31</v>
      </c>
      <c r="F36" s="27"/>
    </row>
    <row r="37" spans="1:7" ht="20.100000000000001" customHeight="1" thickBot="1">
      <c r="B37" s="28" t="s">
        <v>7</v>
      </c>
      <c r="C37" s="29" t="s">
        <v>32</v>
      </c>
      <c r="D37" s="29" t="s">
        <v>33</v>
      </c>
      <c r="E37" s="29" t="s">
        <v>32</v>
      </c>
      <c r="F37" s="29" t="s">
        <v>33</v>
      </c>
      <c r="G37" s="29" t="s">
        <v>34</v>
      </c>
    </row>
    <row r="38" spans="1:7" ht="20.100000000000001" customHeight="1" thickBot="1">
      <c r="A38" s="30" t="s">
        <v>35</v>
      </c>
      <c r="B38" s="31"/>
      <c r="C38" s="32"/>
      <c r="D38" s="32"/>
      <c r="E38" s="32"/>
      <c r="F38" s="32"/>
      <c r="G38" s="33">
        <f>(D38-C38)-(F38-E38)</f>
        <v>0</v>
      </c>
    </row>
    <row r="39" spans="1:7" ht="20.100000000000001" customHeight="1" thickBot="1">
      <c r="A39" s="30" t="s">
        <v>36</v>
      </c>
      <c r="B39" s="31">
        <v>44768</v>
      </c>
      <c r="C39" s="32">
        <v>0.28125</v>
      </c>
      <c r="D39" s="32">
        <v>0.57291666666666663</v>
      </c>
      <c r="E39" s="32"/>
      <c r="F39" s="32"/>
      <c r="G39" s="33">
        <f>(D39-C39)-(F39-E39)</f>
        <v>0.29166666666666663</v>
      </c>
    </row>
    <row r="40" spans="1:7" ht="20.100000000000001" customHeight="1" thickBot="1">
      <c r="A40" s="30" t="s">
        <v>37</v>
      </c>
      <c r="B40" s="31"/>
      <c r="C40" s="32"/>
      <c r="D40" s="32"/>
      <c r="E40" s="32"/>
      <c r="F40" s="32"/>
      <c r="G40" s="33">
        <f>(D40-C40)-(F40-E40)</f>
        <v>0</v>
      </c>
    </row>
    <row r="41" spans="1:7" ht="20.100000000000001" customHeight="1" thickBot="1">
      <c r="A41" s="30" t="s">
        <v>38</v>
      </c>
      <c r="B41" s="31">
        <v>44770</v>
      </c>
      <c r="C41" s="32">
        <v>0.29166666666666669</v>
      </c>
      <c r="D41" s="32">
        <v>0.66666666666666663</v>
      </c>
      <c r="E41" s="32"/>
      <c r="F41" s="32"/>
      <c r="G41" s="33">
        <f t="shared" ref="G41" si="2">(D41-C41)-(F41-E41)</f>
        <v>0.37499999999999994</v>
      </c>
    </row>
    <row r="42" spans="1:7" ht="20.100000000000001" customHeight="1" thickBot="1">
      <c r="A42" s="34" t="s">
        <v>39</v>
      </c>
      <c r="B42" s="35"/>
      <c r="C42" s="36"/>
      <c r="D42" s="36"/>
      <c r="E42" s="36"/>
      <c r="F42" s="36"/>
      <c r="G42" s="33">
        <f>(D42-C42)-(F42-E42)</f>
        <v>0</v>
      </c>
    </row>
    <row r="43" spans="1:7" ht="20.100000000000001" customHeight="1" thickBot="1">
      <c r="D43" s="37" t="s">
        <v>40</v>
      </c>
      <c r="E43" s="38"/>
      <c r="F43" s="39">
        <f>B38</f>
        <v>0</v>
      </c>
      <c r="G43" s="40">
        <f>IF((G38+G39+G40+G41+G42)=0,"",G38+G39+G40+G41+G42)</f>
        <v>0.66666666666666652</v>
      </c>
    </row>
    <row r="44" spans="1:7" ht="20.100000000000001" customHeight="1">
      <c r="B44" s="44"/>
      <c r="C44" s="44"/>
      <c r="D44" s="45"/>
      <c r="E44" s="45"/>
      <c r="F44" s="46"/>
      <c r="G44" s="47"/>
    </row>
    <row r="45" spans="1:7" ht="20.100000000000001" customHeight="1">
      <c r="B45" s="44"/>
      <c r="C45" s="44"/>
      <c r="D45" s="45"/>
      <c r="E45" s="45"/>
      <c r="F45" s="46"/>
      <c r="G45" s="47"/>
    </row>
    <row r="46" spans="1:7" ht="20.100000000000001" customHeight="1">
      <c r="B46" s="44"/>
      <c r="C46" s="44"/>
      <c r="D46" s="45"/>
      <c r="E46" s="45"/>
      <c r="F46" s="46"/>
      <c r="G46" s="47"/>
    </row>
    <row r="47" spans="1:7" ht="20.100000000000001" customHeight="1" thickBot="1">
      <c r="B47" s="44"/>
      <c r="C47" s="44"/>
      <c r="D47" s="45"/>
      <c r="E47" s="45"/>
      <c r="F47" s="46"/>
      <c r="G47" s="47"/>
    </row>
    <row r="48" spans="1:7" ht="20.100000000000001" customHeight="1" thickBot="1">
      <c r="C48" s="26" t="s">
        <v>30</v>
      </c>
      <c r="D48" s="27"/>
      <c r="E48" s="26" t="s">
        <v>31</v>
      </c>
      <c r="F48" s="27"/>
    </row>
    <row r="49" spans="1:7" ht="20.100000000000001" customHeight="1" thickBot="1">
      <c r="B49" s="28" t="s">
        <v>7</v>
      </c>
      <c r="C49" s="29" t="s">
        <v>32</v>
      </c>
      <c r="D49" s="29" t="s">
        <v>33</v>
      </c>
      <c r="E49" s="29" t="s">
        <v>32</v>
      </c>
      <c r="F49" s="29" t="s">
        <v>33</v>
      </c>
      <c r="G49" s="29" t="s">
        <v>34</v>
      </c>
    </row>
    <row r="50" spans="1:7" ht="20.100000000000001" customHeight="1" thickBot="1">
      <c r="A50" s="30" t="s">
        <v>35</v>
      </c>
      <c r="B50" s="31"/>
      <c r="C50" s="32"/>
      <c r="D50" s="32"/>
      <c r="E50" s="32"/>
      <c r="F50" s="32"/>
      <c r="G50" s="33">
        <f>(D50-C50)-(F50-E50)</f>
        <v>0</v>
      </c>
    </row>
    <row r="51" spans="1:7" ht="20.100000000000001" customHeight="1" thickBot="1">
      <c r="A51" s="30" t="s">
        <v>36</v>
      </c>
      <c r="B51" s="31"/>
      <c r="C51" s="32"/>
      <c r="D51" s="32"/>
      <c r="E51" s="32"/>
      <c r="F51" s="32"/>
      <c r="G51" s="33">
        <f>(D51-C51)-(F51-E51)</f>
        <v>0</v>
      </c>
    </row>
    <row r="52" spans="1:7" ht="20.100000000000001" customHeight="1" thickBot="1">
      <c r="A52" s="30" t="s">
        <v>37</v>
      </c>
      <c r="B52" s="31"/>
      <c r="C52" s="32"/>
      <c r="D52" s="32"/>
      <c r="E52" s="32"/>
      <c r="F52" s="32"/>
      <c r="G52" s="33">
        <f>(D52-C52)-(F52-E52)</f>
        <v>0</v>
      </c>
    </row>
    <row r="53" spans="1:7" ht="20.100000000000001" customHeight="1" thickBot="1">
      <c r="A53" s="30" t="s">
        <v>38</v>
      </c>
      <c r="B53" s="31"/>
      <c r="C53" s="32"/>
      <c r="D53" s="32"/>
      <c r="E53" s="32"/>
      <c r="F53" s="32"/>
      <c r="G53" s="33">
        <f t="shared" ref="G53" si="3">(D53-C53)-(F53-E53)</f>
        <v>0</v>
      </c>
    </row>
    <row r="54" spans="1:7" ht="20.100000000000001" customHeight="1" thickBot="1">
      <c r="A54" s="34" t="s">
        <v>39</v>
      </c>
      <c r="B54" s="35"/>
      <c r="C54" s="36"/>
      <c r="D54" s="36"/>
      <c r="E54" s="36"/>
      <c r="F54" s="36"/>
      <c r="G54" s="33">
        <f>(D54-C54)-(F54-E54)</f>
        <v>0</v>
      </c>
    </row>
    <row r="55" spans="1:7" ht="20.100000000000001" customHeight="1" thickBot="1">
      <c r="D55" s="37" t="s">
        <v>40</v>
      </c>
      <c r="E55" s="38"/>
      <c r="F55" s="39">
        <f>B50</f>
        <v>0</v>
      </c>
      <c r="G55" s="40" t="str">
        <f>IF((G50+G51+G52+G53+G54)=0,"",G50+G51+G52+G53+G54)</f>
        <v/>
      </c>
    </row>
    <row r="56" spans="1:7" ht="20.100000000000001" customHeight="1">
      <c r="B56" s="44"/>
      <c r="C56" s="44"/>
      <c r="D56" s="45"/>
      <c r="E56" s="45"/>
      <c r="F56" s="46"/>
      <c r="G56" s="47"/>
    </row>
    <row r="57" spans="1:7" ht="20.100000000000001" customHeight="1">
      <c r="B57" s="44"/>
      <c r="C57" s="44"/>
      <c r="D57" s="45"/>
      <c r="E57" s="45"/>
      <c r="F57" s="46"/>
      <c r="G57" s="47"/>
    </row>
    <row r="58" spans="1:7" ht="20.100000000000001" customHeight="1">
      <c r="B58" s="44"/>
      <c r="C58" s="44"/>
      <c r="D58" s="45"/>
      <c r="E58" s="45"/>
      <c r="F58" s="46"/>
      <c r="G58" s="47"/>
    </row>
    <row r="59" spans="1:7" ht="20.100000000000001" customHeight="1" thickBot="1"/>
    <row r="60" spans="1:7" ht="20.100000000000001" customHeight="1" thickBot="1">
      <c r="C60" s="26" t="s">
        <v>30</v>
      </c>
      <c r="D60" s="27"/>
      <c r="E60" s="26" t="s">
        <v>31</v>
      </c>
      <c r="F60" s="27"/>
    </row>
    <row r="61" spans="1:7" ht="20.100000000000001" customHeight="1" thickBot="1">
      <c r="B61" s="29" t="s">
        <v>7</v>
      </c>
      <c r="C61" s="29" t="s">
        <v>32</v>
      </c>
      <c r="D61" s="29" t="s">
        <v>33</v>
      </c>
      <c r="E61" s="29" t="s">
        <v>32</v>
      </c>
      <c r="F61" s="29" t="s">
        <v>33</v>
      </c>
      <c r="G61" s="29" t="s">
        <v>41</v>
      </c>
    </row>
    <row r="62" spans="1:7" ht="20.100000000000001" customHeight="1" thickBot="1">
      <c r="A62" s="48" t="s">
        <v>35</v>
      </c>
      <c r="B62" s="49"/>
      <c r="C62" s="50"/>
      <c r="D62" s="50"/>
      <c r="E62" s="50"/>
      <c r="F62" s="50"/>
      <c r="G62" s="51">
        <f>(D62-C62)-(F62-E62)</f>
        <v>0</v>
      </c>
    </row>
    <row r="63" spans="1:7" ht="20.100000000000001" customHeight="1" thickBot="1">
      <c r="A63" s="48" t="s">
        <v>36</v>
      </c>
      <c r="B63" s="49"/>
      <c r="C63" s="50"/>
      <c r="D63" s="50"/>
      <c r="E63" s="50"/>
      <c r="F63" s="50"/>
      <c r="G63" s="51">
        <f t="shared" ref="G63:G66" si="4">(D63-C63)-(F63-E63)</f>
        <v>0</v>
      </c>
    </row>
    <row r="64" spans="1:7" ht="20.100000000000001" customHeight="1" thickBot="1">
      <c r="A64" s="48" t="s">
        <v>37</v>
      </c>
      <c r="B64" s="49"/>
      <c r="C64" s="50"/>
      <c r="D64" s="50"/>
      <c r="E64" s="50"/>
      <c r="F64" s="50"/>
      <c r="G64" s="51">
        <f t="shared" si="4"/>
        <v>0</v>
      </c>
    </row>
    <row r="65" spans="1:7" ht="20.100000000000001" customHeight="1" thickBot="1">
      <c r="A65" s="48" t="s">
        <v>38</v>
      </c>
      <c r="B65" s="49"/>
      <c r="C65" s="50"/>
      <c r="D65" s="50"/>
      <c r="E65" s="50"/>
      <c r="F65" s="50"/>
      <c r="G65" s="51">
        <f t="shared" si="4"/>
        <v>0</v>
      </c>
    </row>
    <row r="66" spans="1:7" ht="20.100000000000001" customHeight="1" thickBot="1">
      <c r="A66" s="52" t="s">
        <v>39</v>
      </c>
      <c r="B66" s="35"/>
      <c r="C66" s="53"/>
      <c r="D66" s="53"/>
      <c r="E66" s="50"/>
      <c r="F66" s="50"/>
      <c r="G66" s="51">
        <f t="shared" si="4"/>
        <v>0</v>
      </c>
    </row>
    <row r="67" spans="1:7" ht="20.100000000000001" customHeight="1" thickBot="1">
      <c r="D67" s="37" t="s">
        <v>40</v>
      </c>
      <c r="E67" s="38"/>
      <c r="F67" s="54">
        <f>B62</f>
        <v>0</v>
      </c>
      <c r="G67" s="40" t="str">
        <f>IF((G62+G63+G64+G65+G66)=0,"",G62+G63+G64+G65+G66)</f>
        <v/>
      </c>
    </row>
    <row r="68" spans="1:7" ht="20.100000000000001" customHeight="1"/>
    <row r="69" spans="1:7" ht="20.100000000000001" customHeight="1" thickBot="1"/>
    <row r="70" spans="1:7" ht="20.100000000000001" customHeight="1" thickBot="1">
      <c r="D70" s="55"/>
      <c r="E70" s="37" t="s">
        <v>42</v>
      </c>
      <c r="F70" s="38"/>
      <c r="G70" s="56">
        <f>SUM(G19,G31,G43,G55,G67)</f>
        <v>1.3944444444444444</v>
      </c>
    </row>
    <row r="71" spans="1:7" ht="20.100000000000001" customHeight="1">
      <c r="D71" s="41"/>
      <c r="E71" s="41"/>
      <c r="F71" s="41"/>
      <c r="G71" s="41"/>
    </row>
    <row r="72" spans="1:7" ht="20.100000000000001" customHeight="1"/>
    <row r="73" spans="1:7" ht="20.100000000000001" customHeight="1">
      <c r="A73" s="21" t="s">
        <v>43</v>
      </c>
    </row>
    <row r="74" spans="1:7" ht="20.100000000000001" customHeight="1"/>
    <row r="75" spans="1:7" ht="20.100000000000001" customHeight="1">
      <c r="A75" s="21" t="s">
        <v>29</v>
      </c>
    </row>
    <row r="76" spans="1:7" ht="20.100000000000001" customHeight="1"/>
    <row r="77" spans="1:7" ht="20.100000000000001" customHeight="1"/>
    <row r="78" spans="1:7" ht="20.100000000000001" customHeight="1"/>
    <row r="79" spans="1:7" ht="20.100000000000001" customHeight="1"/>
    <row r="80" spans="1:7" ht="20.100000000000001" customHeight="1"/>
    <row r="81" ht="20.100000000000001" customHeight="1"/>
    <row r="82" ht="20.100000000000001" customHeight="1"/>
    <row r="83" ht="20.100000000000001" customHeight="1"/>
    <row r="84" ht="15.95" customHeight="1"/>
    <row r="85" ht="15.95" customHeight="1"/>
    <row r="86" ht="15.95" customHeight="1"/>
    <row r="87" ht="15.95" customHeight="1"/>
    <row r="88" ht="15.95" customHeight="1"/>
    <row r="89" ht="15.95" customHeight="1"/>
    <row r="90" ht="15.95" customHeight="1"/>
    <row r="91" ht="15.95" customHeight="1"/>
    <row r="92" ht="15.95" customHeight="1"/>
    <row r="93" ht="15.95" customHeight="1"/>
    <row r="94" ht="15.95" customHeight="1"/>
    <row r="95" ht="15.95" customHeight="1"/>
    <row r="96" ht="15.95" customHeight="1"/>
    <row r="97" ht="15.95" customHeight="1"/>
    <row r="98" ht="15.95" customHeight="1"/>
    <row r="99" ht="15.95" customHeight="1"/>
    <row r="100" ht="15.95" customHeight="1"/>
    <row r="101" ht="15.95" customHeight="1"/>
    <row r="102" ht="15.95" customHeight="1"/>
    <row r="103" ht="15.95" customHeight="1"/>
    <row r="104" ht="15.95" customHeight="1"/>
    <row r="105" ht="15.95" customHeight="1"/>
    <row r="106" ht="15.95" customHeight="1"/>
    <row r="107" ht="15.95" customHeight="1"/>
    <row r="108" ht="15.95" customHeight="1"/>
    <row r="109" ht="15.95" customHeight="1"/>
    <row r="110" ht="15.95" customHeight="1"/>
  </sheetData>
  <mergeCells count="17">
    <mergeCell ref="D55:E55"/>
    <mergeCell ref="C60:D60"/>
    <mergeCell ref="E60:F60"/>
    <mergeCell ref="D67:E67"/>
    <mergeCell ref="E70:F70"/>
    <mergeCell ref="D31:E31"/>
    <mergeCell ref="C36:D36"/>
    <mergeCell ref="E36:F36"/>
    <mergeCell ref="D43:E43"/>
    <mergeCell ref="C48:D48"/>
    <mergeCell ref="E48:F48"/>
    <mergeCell ref="A5:G5"/>
    <mergeCell ref="C12:D12"/>
    <mergeCell ref="E12:F12"/>
    <mergeCell ref="D19:E19"/>
    <mergeCell ref="C24:D24"/>
    <mergeCell ref="E24:F24"/>
  </mergeCells>
  <conditionalFormatting sqref="G14:G18">
    <cfRule type="cellIs" dxfId="16" priority="15" operator="equal">
      <formula>0</formula>
    </cfRule>
    <cfRule type="cellIs" dxfId="15" priority="16" operator="equal">
      <formula>0</formula>
    </cfRule>
    <cfRule type="cellIs" dxfId="14" priority="17" operator="equal">
      <formula>0</formula>
    </cfRule>
  </conditionalFormatting>
  <conditionalFormatting sqref="F19:F23 G62:G66 F31:F35">
    <cfRule type="cellIs" dxfId="13" priority="14" operator="equal">
      <formula>0</formula>
    </cfRule>
  </conditionalFormatting>
  <conditionalFormatting sqref="F67">
    <cfRule type="cellIs" dxfId="12" priority="13" operator="equal">
      <formula>0</formula>
    </cfRule>
  </conditionalFormatting>
  <conditionalFormatting sqref="G70">
    <cfRule type="cellIs" dxfId="11" priority="12" operator="equal">
      <formula>0</formula>
    </cfRule>
  </conditionalFormatting>
  <conditionalFormatting sqref="G26:G30">
    <cfRule type="cellIs" dxfId="10" priority="9" operator="equal">
      <formula>0</formula>
    </cfRule>
    <cfRule type="cellIs" dxfId="9" priority="10" operator="equal">
      <formula>0</formula>
    </cfRule>
    <cfRule type="cellIs" dxfId="8" priority="11" operator="equal">
      <formula>0</formula>
    </cfRule>
  </conditionalFormatting>
  <conditionalFormatting sqref="G38:G42">
    <cfRule type="cellIs" dxfId="7" priority="6" operator="equal">
      <formula>0</formula>
    </cfRule>
    <cfRule type="cellIs" dxfId="6" priority="7" operator="equal">
      <formula>0</formula>
    </cfRule>
    <cfRule type="cellIs" dxfId="5" priority="8" operator="equal">
      <formula>0</formula>
    </cfRule>
  </conditionalFormatting>
  <conditionalFormatting sqref="F43">
    <cfRule type="cellIs" dxfId="4" priority="5" operator="equal">
      <formula>0</formula>
    </cfRule>
  </conditionalFormatting>
  <conditionalFormatting sqref="G50:G54">
    <cfRule type="cellIs" dxfId="3" priority="2" operator="equal">
      <formula>0</formula>
    </cfRule>
    <cfRule type="cellIs" dxfId="2" priority="3" operator="equal">
      <formula>0</formula>
    </cfRule>
    <cfRule type="cellIs" dxfId="1" priority="4" operator="equal">
      <formula>0</formula>
    </cfRule>
  </conditionalFormatting>
  <conditionalFormatting sqref="F55">
    <cfRule type="cellIs" dxfId="0" priority="1" operator="equal">
      <formula>0</formula>
    </cfRule>
  </conditionalFormatting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9"/>
  <sheetViews>
    <sheetView topLeftCell="A16" workbookViewId="0">
      <selection activeCell="C32" sqref="C32"/>
    </sheetView>
  </sheetViews>
  <sheetFormatPr defaultColWidth="8.875" defaultRowHeight="14.25"/>
  <cols>
    <col min="1" max="1" width="2.625" customWidth="1"/>
    <col min="2" max="2" width="22.625" customWidth="1"/>
    <col min="3" max="4" width="26.125" customWidth="1"/>
    <col min="5" max="5" width="17.625" customWidth="1"/>
    <col min="6" max="6" width="19" bestFit="1" customWidth="1"/>
    <col min="7" max="7" width="16.625" customWidth="1"/>
    <col min="8" max="8" width="20.625" customWidth="1"/>
    <col min="9" max="9" width="15.375" customWidth="1"/>
    <col min="10" max="10" width="24.125" customWidth="1"/>
    <col min="11" max="11" width="24.875" customWidth="1"/>
    <col min="12" max="12" width="2.625" customWidth="1"/>
  </cols>
  <sheetData>
    <row r="1" spans="2:7" ht="37.5" customHeight="1">
      <c r="B1" s="3" t="s">
        <v>10</v>
      </c>
    </row>
    <row r="2" spans="2:7" ht="15" customHeight="1"/>
    <row r="3" spans="2:7" ht="30" customHeight="1">
      <c r="B3" s="1" t="s">
        <v>0</v>
      </c>
      <c r="C3" s="2" t="s">
        <v>16</v>
      </c>
      <c r="D3" s="1" t="s">
        <v>9</v>
      </c>
      <c r="E3" s="14">
        <v>0.625</v>
      </c>
    </row>
    <row r="4" spans="2:7" ht="30" customHeight="1">
      <c r="B4" s="1" t="s">
        <v>7</v>
      </c>
      <c r="C4" s="10"/>
      <c r="D4" s="1" t="s">
        <v>8</v>
      </c>
      <c r="E4" s="11" t="s">
        <v>15</v>
      </c>
    </row>
    <row r="5" spans="2:7" ht="30" customHeight="1">
      <c r="B5" s="1" t="s">
        <v>13</v>
      </c>
      <c r="C5" s="2"/>
      <c r="D5" s="1" t="s">
        <v>3</v>
      </c>
      <c r="E5" s="7">
        <f>Expense3[[#Totals],[Mileage]]</f>
        <v>657.5</v>
      </c>
      <c r="F5" s="18"/>
      <c r="G5" s="13"/>
    </row>
    <row r="6" spans="2:7" ht="30" customHeight="1">
      <c r="B6" s="1" t="s">
        <v>12</v>
      </c>
      <c r="C6" s="10"/>
      <c r="D6" s="1" t="s">
        <v>6</v>
      </c>
      <c r="E6" s="8">
        <f>F29+G29</f>
        <v>410.9375</v>
      </c>
    </row>
    <row r="7" spans="2:7" ht="15" customHeight="1"/>
    <row r="8" spans="2:7" ht="30" customHeight="1">
      <c r="B8" s="5" t="s">
        <v>7</v>
      </c>
      <c r="C8" s="5" t="s">
        <v>2</v>
      </c>
      <c r="D8" s="5" t="s">
        <v>1</v>
      </c>
      <c r="E8" s="5" t="s">
        <v>5</v>
      </c>
      <c r="F8" s="5" t="s">
        <v>4</v>
      </c>
      <c r="G8" s="5" t="s">
        <v>11</v>
      </c>
    </row>
    <row r="9" spans="2:7" ht="38.25">
      <c r="B9" s="4">
        <v>44753</v>
      </c>
      <c r="C9" s="17" t="s">
        <v>17</v>
      </c>
      <c r="D9" s="17" t="s">
        <v>18</v>
      </c>
      <c r="E9" s="20">
        <v>3</v>
      </c>
      <c r="F9" s="9">
        <f>IFERROR(E9*$E$3, "")</f>
        <v>1.875</v>
      </c>
      <c r="G9" s="12"/>
    </row>
    <row r="10" spans="2:7" ht="38.25">
      <c r="B10" s="4">
        <v>44753</v>
      </c>
      <c r="C10" s="17" t="s">
        <v>18</v>
      </c>
      <c r="D10" s="17" t="s">
        <v>19</v>
      </c>
      <c r="E10" s="20">
        <v>13</v>
      </c>
      <c r="F10" s="9">
        <f t="shared" ref="F10:F28" si="0">IFERROR(E10*$E$3, "")</f>
        <v>8.125</v>
      </c>
      <c r="G10" s="12"/>
    </row>
    <row r="11" spans="2:7" ht="35.1" customHeight="1">
      <c r="B11" s="4">
        <v>44753</v>
      </c>
      <c r="C11" s="17" t="s">
        <v>19</v>
      </c>
      <c r="D11" s="17" t="s">
        <v>17</v>
      </c>
      <c r="E11" s="20">
        <v>12</v>
      </c>
      <c r="F11" s="9">
        <f t="shared" si="0"/>
        <v>7.5</v>
      </c>
      <c r="G11" s="12"/>
    </row>
    <row r="12" spans="2:7" ht="35.1" customHeight="1">
      <c r="B12" s="4">
        <v>44754</v>
      </c>
      <c r="C12" s="17" t="s">
        <v>17</v>
      </c>
      <c r="D12" s="17" t="s">
        <v>20</v>
      </c>
      <c r="E12" s="20">
        <v>14</v>
      </c>
      <c r="F12" s="9">
        <f t="shared" si="0"/>
        <v>8.75</v>
      </c>
      <c r="G12" s="12"/>
    </row>
    <row r="13" spans="2:7" ht="35.1" customHeight="1">
      <c r="B13" s="4">
        <v>44754</v>
      </c>
      <c r="C13" s="17" t="s">
        <v>20</v>
      </c>
      <c r="D13" s="17" t="s">
        <v>17</v>
      </c>
      <c r="E13" s="20">
        <v>14</v>
      </c>
      <c r="F13" s="9">
        <f t="shared" si="0"/>
        <v>8.75</v>
      </c>
      <c r="G13" s="12"/>
    </row>
    <row r="14" spans="2:7" ht="35.1" customHeight="1">
      <c r="B14" s="4">
        <v>44761</v>
      </c>
      <c r="C14" s="17" t="s">
        <v>17</v>
      </c>
      <c r="D14" s="17" t="s">
        <v>21</v>
      </c>
      <c r="E14" s="20">
        <v>40</v>
      </c>
      <c r="F14" s="9">
        <f t="shared" si="0"/>
        <v>25</v>
      </c>
      <c r="G14" s="12"/>
    </row>
    <row r="15" spans="2:7" ht="35.1" customHeight="1">
      <c r="B15" s="4">
        <v>44761</v>
      </c>
      <c r="C15" s="17" t="s">
        <v>21</v>
      </c>
      <c r="D15" s="17" t="s">
        <v>17</v>
      </c>
      <c r="E15" s="20">
        <v>40</v>
      </c>
      <c r="F15" s="9">
        <f t="shared" si="0"/>
        <v>25</v>
      </c>
      <c r="G15" s="12"/>
    </row>
    <row r="16" spans="2:7" ht="35.1" customHeight="1">
      <c r="B16" s="4">
        <v>44763</v>
      </c>
      <c r="C16" s="17" t="s">
        <v>17</v>
      </c>
      <c r="D16" s="17" t="s">
        <v>22</v>
      </c>
      <c r="E16" s="20">
        <v>59</v>
      </c>
      <c r="F16" s="9">
        <f t="shared" si="0"/>
        <v>36.875</v>
      </c>
      <c r="G16" s="12"/>
    </row>
    <row r="17" spans="2:8" ht="35.1" customHeight="1">
      <c r="B17" s="4">
        <v>44763</v>
      </c>
      <c r="C17" s="17" t="s">
        <v>22</v>
      </c>
      <c r="D17" s="17" t="s">
        <v>23</v>
      </c>
      <c r="E17" s="20">
        <v>30</v>
      </c>
      <c r="F17" s="9">
        <f t="shared" si="0"/>
        <v>18.75</v>
      </c>
      <c r="G17" s="12"/>
    </row>
    <row r="18" spans="2:8" ht="35.1" customHeight="1">
      <c r="B18" s="4">
        <v>44763</v>
      </c>
      <c r="C18" s="17" t="s">
        <v>23</v>
      </c>
      <c r="D18" s="17" t="s">
        <v>17</v>
      </c>
      <c r="E18" s="20">
        <v>85</v>
      </c>
      <c r="F18" s="9">
        <f t="shared" si="0"/>
        <v>53.125</v>
      </c>
      <c r="G18" s="12"/>
    </row>
    <row r="19" spans="2:8" ht="35.1" customHeight="1">
      <c r="B19" s="4">
        <v>44768</v>
      </c>
      <c r="C19" s="17" t="s">
        <v>17</v>
      </c>
      <c r="D19" s="17" t="s">
        <v>24</v>
      </c>
      <c r="E19" s="20">
        <v>62</v>
      </c>
      <c r="F19" s="9">
        <f t="shared" si="0"/>
        <v>38.75</v>
      </c>
      <c r="G19" s="12"/>
    </row>
    <row r="20" spans="2:8" ht="35.1" customHeight="1">
      <c r="B20" s="4">
        <v>44768</v>
      </c>
      <c r="C20" s="17" t="s">
        <v>24</v>
      </c>
      <c r="D20" s="17" t="s">
        <v>21</v>
      </c>
      <c r="E20" s="20">
        <v>69.5</v>
      </c>
      <c r="F20" s="9">
        <f t="shared" si="0"/>
        <v>43.4375</v>
      </c>
      <c r="G20" s="12"/>
    </row>
    <row r="21" spans="2:8" ht="35.1" customHeight="1">
      <c r="B21" s="4">
        <v>44768</v>
      </c>
      <c r="C21" s="17" t="s">
        <v>21</v>
      </c>
      <c r="D21" s="17" t="s">
        <v>17</v>
      </c>
      <c r="E21" s="20">
        <v>42</v>
      </c>
      <c r="F21" s="9">
        <f t="shared" si="0"/>
        <v>26.25</v>
      </c>
      <c r="G21" s="12"/>
    </row>
    <row r="22" spans="2:8" ht="35.1" customHeight="1">
      <c r="B22" s="4">
        <v>44770</v>
      </c>
      <c r="C22" s="17" t="s">
        <v>17</v>
      </c>
      <c r="D22" s="17" t="s">
        <v>22</v>
      </c>
      <c r="E22" s="15">
        <v>59</v>
      </c>
      <c r="F22" s="9">
        <f t="shared" si="0"/>
        <v>36.875</v>
      </c>
      <c r="G22" s="9"/>
      <c r="H22" s="12"/>
    </row>
    <row r="23" spans="2:8" ht="35.1" customHeight="1">
      <c r="B23" s="4">
        <v>44770</v>
      </c>
      <c r="C23" s="17" t="s">
        <v>22</v>
      </c>
      <c r="D23" s="17" t="s">
        <v>23</v>
      </c>
      <c r="E23" s="15">
        <v>30</v>
      </c>
      <c r="F23" s="9">
        <f t="shared" si="0"/>
        <v>18.75</v>
      </c>
      <c r="G23" s="9"/>
      <c r="H23" s="12"/>
    </row>
    <row r="24" spans="2:8" ht="35.1" customHeight="1">
      <c r="B24" s="4">
        <v>44770</v>
      </c>
      <c r="C24" s="17" t="s">
        <v>23</v>
      </c>
      <c r="D24" s="17" t="s">
        <v>17</v>
      </c>
      <c r="E24" s="15">
        <v>85</v>
      </c>
      <c r="F24" s="9">
        <f t="shared" si="0"/>
        <v>53.125</v>
      </c>
      <c r="G24" s="9"/>
      <c r="H24" s="12"/>
    </row>
    <row r="25" spans="2:8" ht="35.1" customHeight="1">
      <c r="B25" s="4"/>
      <c r="C25" s="17"/>
      <c r="D25" s="17"/>
      <c r="E25" s="6" t="str">
        <f>IFERROR(IF(OR(ISBLANK(#REF!),ISBLANK(#REF!)),0,#REF!-#REF!), "")</f>
        <v/>
      </c>
      <c r="F25" s="9" t="str">
        <f t="shared" si="0"/>
        <v/>
      </c>
      <c r="G25" s="12"/>
    </row>
    <row r="26" spans="2:8" ht="35.1" customHeight="1">
      <c r="B26" s="4"/>
      <c r="C26" s="17"/>
      <c r="D26" s="17"/>
      <c r="E26" s="6" t="str">
        <f>IFERROR(IF(OR(ISBLANK(#REF!),ISBLANK(#REF!)),0,#REF!-#REF!), "")</f>
        <v/>
      </c>
      <c r="F26" s="9" t="str">
        <f t="shared" si="0"/>
        <v/>
      </c>
      <c r="G26" s="12"/>
    </row>
    <row r="27" spans="2:8" ht="35.1" customHeight="1">
      <c r="B27" s="4"/>
      <c r="C27" s="17"/>
      <c r="D27" s="17"/>
      <c r="E27" s="6" t="str">
        <f>IFERROR(IF(OR(ISBLANK(#REF!),ISBLANK(#REF!)),0,#REF!-#REF!), "")</f>
        <v/>
      </c>
      <c r="F27" s="9" t="str">
        <f t="shared" si="0"/>
        <v/>
      </c>
      <c r="G27" s="12"/>
    </row>
    <row r="28" spans="2:8" ht="35.1" customHeight="1">
      <c r="B28" s="4"/>
      <c r="C28" s="17"/>
      <c r="D28" s="17"/>
      <c r="E28" s="6" t="str">
        <f>IFERROR(IF(OR(ISBLANK(#REF!),ISBLANK(#REF!)),0,#REF!-#REF!), "")</f>
        <v/>
      </c>
      <c r="F28" s="9" t="str">
        <f t="shared" si="0"/>
        <v/>
      </c>
      <c r="G28" s="12"/>
    </row>
    <row r="29" spans="2:8" ht="30" customHeight="1">
      <c r="D29" t="s">
        <v>14</v>
      </c>
      <c r="E29" s="19">
        <f>SUBTOTAL(109,Expense3[Mileage])</f>
        <v>657.5</v>
      </c>
      <c r="F29" s="16">
        <f>SUBTOTAL(109,Expense3[Reimbursement])</f>
        <v>410.9375</v>
      </c>
      <c r="G29" s="13">
        <f>SUBTOTAL(109,Expense3[Tolls])</f>
        <v>0</v>
      </c>
    </row>
  </sheetData>
  <dataValidations count="23">
    <dataValidation allowBlank="1" showInputMessage="1" showErrorMessage="1" prompt="Enter Date Approved by Date to the cell at right" sqref="B6" xr:uid="{00000000-0002-0000-0100-000000000000}"/>
    <dataValidation allowBlank="1" showInputMessage="1" showErrorMessage="1" prompt="Enter Approved Date" sqref="C6" xr:uid="{00000000-0002-0000-0100-000001000000}"/>
    <dataValidation allowBlank="1" showInputMessage="1" showErrorMessage="1" prompt="Mileage is automatically calculated in this column under this heading" sqref="E8 G8" xr:uid="{00000000-0002-0000-0100-000002000000}"/>
    <dataValidation allowBlank="1" showInputMessage="1" showErrorMessage="1" prompt="Reimbursement amount is automatically calculated in this column under this heading" sqref="F8:G8" xr:uid="{00000000-0002-0000-0100-000003000000}"/>
    <dataValidation allowBlank="1" showInputMessage="1" showErrorMessage="1" prompt="Enter Destination in this column under this heading" sqref="D8" xr:uid="{00000000-0002-0000-0100-000004000000}"/>
    <dataValidation allowBlank="1" showInputMessage="1" showErrorMessage="1" prompt="Enter Starting Location in this column under this heading" sqref="C8" xr:uid="{00000000-0002-0000-0100-000005000000}"/>
    <dataValidation allowBlank="1" showInputMessage="1" showErrorMessage="1" prompt="Enter Date in this column under this heading. Use heading filters to find specific entries" sqref="B8" xr:uid="{00000000-0002-0000-0100-000006000000}"/>
    <dataValidation allowBlank="1" showInputMessage="1" showErrorMessage="1" prompt="Total Reimbursement is automatically calculated in this cell" sqref="E6" xr:uid="{00000000-0002-0000-0100-000007000000}"/>
    <dataValidation allowBlank="1" showInputMessage="1" showErrorMessage="1" prompt="Total Reimbursement is automatically calculated in cell at right" sqref="D6" xr:uid="{00000000-0002-0000-0100-000008000000}"/>
    <dataValidation allowBlank="1" showInputMessage="1" showErrorMessage="1" prompt="Total Mileage is automatically calculated in this cell" sqref="E5" xr:uid="{00000000-0002-0000-0100-000009000000}"/>
    <dataValidation allowBlank="1" showInputMessage="1" showErrorMessage="1" prompt="Total Mileage is automatically calculated in cell at right" sqref="D5" xr:uid="{00000000-0002-0000-0100-00000A000000}"/>
    <dataValidation allowBlank="1" showInputMessage="1" showErrorMessage="1" prompt="Period is automatically updated based on entries in Expense table, below" sqref="E4" xr:uid="{00000000-0002-0000-0100-00000B000000}"/>
    <dataValidation allowBlank="1" showInputMessage="1" showErrorMessage="1" prompt="Period is automatically updated in cell at right based on entries in Expenses table, below" sqref="D4" xr:uid="{00000000-0002-0000-0100-00000C000000}"/>
    <dataValidation allowBlank="1" showErrorMessage="1" prompt="Enter Rate Per Mile in cell at right" sqref="D3" xr:uid="{00000000-0002-0000-0100-00000D000000}"/>
    <dataValidation allowBlank="1" showErrorMessage="1" prompt="Enter Rate Per Mile in this cell" sqref="E3" xr:uid="{00000000-0002-0000-0100-00000E000000}"/>
    <dataValidation allowBlank="1" showInputMessage="1" showErrorMessage="1" prompt="Enter Approved by person’s name in this cell" sqref="C5" xr:uid="{00000000-0002-0000-0100-00000F000000}"/>
    <dataValidation allowBlank="1" showInputMessage="1" showErrorMessage="1" prompt="Enter Approved by person’s name in cell at right" sqref="B5" xr:uid="{00000000-0002-0000-0100-000010000000}"/>
    <dataValidation allowBlank="1" showInputMessage="1" showErrorMessage="1" prompt="Enter Date of request" sqref="C4" xr:uid="{00000000-0002-0000-0100-000011000000}"/>
    <dataValidation allowBlank="1" showInputMessage="1" showErrorMessage="1" prompt="Enter Date of request in cell to the right" sqref="B4" xr:uid="{00000000-0002-0000-0100-000012000000}"/>
    <dataValidation allowBlank="1" showInputMessage="1" showErrorMessage="1" prompt="Enter Employee Name in this cell" sqref="C3" xr:uid="{00000000-0002-0000-0100-000013000000}"/>
    <dataValidation allowBlank="1" showInputMessage="1" showErrorMessage="1" prompt="Enter Employee Name in cell at right" sqref="B3" xr:uid="{00000000-0002-0000-0100-000014000000}"/>
    <dataValidation allowBlank="1" showInputMessage="1" showErrorMessage="1" prompt="Title of this worksheet is in this cell. Enter details in cells B3 to E6" sqref="B1" xr:uid="{00000000-0002-0000-0100-000015000000}"/>
    <dataValidation allowBlank="1" showInputMessage="1" showErrorMessage="1" prompt="Use this Mileage Log and Expense Report to calculate total reimbursement" sqref="A1" xr:uid="{00000000-0002-0000-0100-000016000000}"/>
  </dataValidations>
  <pageMargins left="0.7" right="0.7" top="0.75" bottom="0.75" header="0.3" footer="0.3"/>
  <pageSetup orientation="portrait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TM16400627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 Sheet</vt:lpstr>
      <vt:lpstr>July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Tracy Duncan</dc:creator>
  <cp:lastModifiedBy>chris mitchell</cp:lastModifiedBy>
  <dcterms:created xsi:type="dcterms:W3CDTF">2017-01-11T08:01:48Z</dcterms:created>
  <dcterms:modified xsi:type="dcterms:W3CDTF">2022-08-04T16:34:13Z</dcterms:modified>
</cp:coreProperties>
</file>