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ba4cc61824d26729/Desktop/BI/Excel/"/>
    </mc:Choice>
  </mc:AlternateContent>
  <xr:revisionPtr revIDLastSave="2" documentId="8_{27527CEB-BE61-4081-B9AD-E2DAD68837AF}" xr6:coauthVersionLast="47" xr6:coauthVersionMax="47" xr10:uidLastSave="{144015A1-EAEF-49E2-8F1B-CC5183B26149}"/>
  <bookViews>
    <workbookView xWindow="-108" yWindow="-108" windowWidth="23256" windowHeight="12456" xr2:uid="{00000000-000D-0000-FFFF-FFFF00000000}"/>
  </bookViews>
  <sheets>
    <sheet name="Planner" sheetId="1" r:id="rId1"/>
    <sheet name="Detail" sheetId="4" r:id="rId2"/>
    <sheet name="Calculations" sheetId="2" state="hidden" r:id="rId3"/>
    <sheet name="Support" sheetId="3" state="hidden" r:id="rId4"/>
  </sheets>
  <definedNames>
    <definedName name="age_when_money_runs_out">Support!$B$9</definedName>
    <definedName name="annual_income_increase">Planner!$B$12</definedName>
    <definedName name="annual_inflation">Planner!$B$11</definedName>
    <definedName name="current_age">Planner!$B$5</definedName>
    <definedName name="current_annual_expenses">Planner!$B$7</definedName>
    <definedName name="current_annual_income">Planner!$B$6</definedName>
    <definedName name="current_retirement_savings">Planner!$B$8</definedName>
    <definedName name="dynamic_axis_labels" localSheetId="1">OFFSET(Detail!$A$2,0,0,[0]!years_before_money_runs_out,1)</definedName>
    <definedName name="dynamic_axis_labels">OFFSET(Calculations!$B$2,0,0,years_before_money_runs_out,1)</definedName>
    <definedName name="dynamic_series" localSheetId="1">OFFSET(Detail!$I$2,0,0,[0]!years_before_money_runs_out,1)</definedName>
    <definedName name="dynamic_series">OFFSET(Calculations!$J$2,0,0,years_before_money_runs_out,1)</definedName>
    <definedName name="investment_return_post">Support!$B$6</definedName>
    <definedName name="investment_return_pre">Support!$B$5</definedName>
    <definedName name="retirement_age">Planner!$B$2</definedName>
    <definedName name="tax_rate">Planner!$B$13</definedName>
    <definedName name="years_before_money_runs_out">Support!$B$8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E2" i="2"/>
  <c r="E3" i="2" s="1"/>
  <c r="C2" i="2"/>
  <c r="D2" i="2" s="1"/>
  <c r="B2" i="2"/>
  <c r="B3" i="2" s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3" i="2"/>
  <c r="B6" i="3"/>
  <c r="B5" i="3"/>
  <c r="H2" i="2" s="1"/>
  <c r="I3" i="2" l="1"/>
  <c r="B4" i="2"/>
  <c r="C3" i="2"/>
  <c r="D3" i="2" s="1"/>
  <c r="F2" i="2"/>
  <c r="I2" i="2"/>
  <c r="E4" i="2"/>
  <c r="J2" i="2" l="1"/>
  <c r="G3" i="2" s="1"/>
  <c r="H3" i="2" s="1"/>
  <c r="F3" i="2"/>
  <c r="C4" i="2"/>
  <c r="D4" i="2" s="1"/>
  <c r="I4" i="2"/>
  <c r="B5" i="2"/>
  <c r="E5" i="2"/>
  <c r="K2" i="2" l="1"/>
  <c r="J3" i="2"/>
  <c r="G4" i="2" s="1"/>
  <c r="H4" i="2" s="1"/>
  <c r="F4" i="2"/>
  <c r="I5" i="2"/>
  <c r="B6" i="2"/>
  <c r="C5" i="2"/>
  <c r="C6" i="2" s="1"/>
  <c r="D6" i="2" s="1"/>
  <c r="E6" i="2"/>
  <c r="K3" i="2" l="1"/>
  <c r="D5" i="2"/>
  <c r="F5" i="2" s="1"/>
  <c r="I6" i="2"/>
  <c r="B7" i="2"/>
  <c r="J4" i="2"/>
  <c r="K4" i="2" s="1"/>
  <c r="E7" i="2"/>
  <c r="F6" i="2"/>
  <c r="B8" i="2" l="1"/>
  <c r="I7" i="2"/>
  <c r="C7" i="2"/>
  <c r="D7" i="2" s="1"/>
  <c r="G5" i="2"/>
  <c r="H5" i="2" s="1"/>
  <c r="J5" i="2" s="1"/>
  <c r="E8" i="2"/>
  <c r="F7" i="2" l="1"/>
  <c r="B9" i="2"/>
  <c r="I8" i="2"/>
  <c r="C8" i="2"/>
  <c r="D8" i="2" s="1"/>
  <c r="G6" i="2"/>
  <c r="H6" i="2" s="1"/>
  <c r="K5" i="2"/>
  <c r="E9" i="2"/>
  <c r="F8" i="2" l="1"/>
  <c r="B10" i="2"/>
  <c r="I9" i="2"/>
  <c r="C9" i="2"/>
  <c r="D9" i="2" s="1"/>
  <c r="E10" i="2"/>
  <c r="J6" i="2"/>
  <c r="F9" i="2" l="1"/>
  <c r="B11" i="2"/>
  <c r="I10" i="2"/>
  <c r="C10" i="2"/>
  <c r="D10" i="2" s="1"/>
  <c r="G7" i="2"/>
  <c r="H7" i="2" s="1"/>
  <c r="K6" i="2"/>
  <c r="E11" i="2"/>
  <c r="F10" i="2" l="1"/>
  <c r="B12" i="2"/>
  <c r="I11" i="2"/>
  <c r="C11" i="2"/>
  <c r="D11" i="2" s="1"/>
  <c r="E12" i="2"/>
  <c r="J7" i="2"/>
  <c r="F11" i="2" l="1"/>
  <c r="B13" i="2"/>
  <c r="I12" i="2"/>
  <c r="C12" i="2"/>
  <c r="D12" i="2" s="1"/>
  <c r="G8" i="2"/>
  <c r="H8" i="2" s="1"/>
  <c r="K7" i="2"/>
  <c r="E13" i="2"/>
  <c r="F12" i="2" l="1"/>
  <c r="B14" i="2"/>
  <c r="I13" i="2"/>
  <c r="C13" i="2"/>
  <c r="D13" i="2" s="1"/>
  <c r="E14" i="2"/>
  <c r="J8" i="2"/>
  <c r="F13" i="2" l="1"/>
  <c r="B15" i="2"/>
  <c r="I14" i="2"/>
  <c r="C14" i="2"/>
  <c r="D14" i="2" s="1"/>
  <c r="G9" i="2"/>
  <c r="H9" i="2" s="1"/>
  <c r="J9" i="2" s="1"/>
  <c r="K8" i="2"/>
  <c r="E15" i="2"/>
  <c r="F14" i="2" l="1"/>
  <c r="B16" i="2"/>
  <c r="I15" i="2"/>
  <c r="C15" i="2"/>
  <c r="D15" i="2" s="1"/>
  <c r="G10" i="2"/>
  <c r="H10" i="2" s="1"/>
  <c r="K9" i="2"/>
  <c r="E16" i="2"/>
  <c r="F15" i="2" l="1"/>
  <c r="B17" i="2"/>
  <c r="I16" i="2"/>
  <c r="C16" i="2"/>
  <c r="D16" i="2" s="1"/>
  <c r="E17" i="2"/>
  <c r="J10" i="2"/>
  <c r="F16" i="2" l="1"/>
  <c r="B18" i="2"/>
  <c r="I17" i="2"/>
  <c r="C17" i="2"/>
  <c r="D17" i="2" s="1"/>
  <c r="G11" i="2"/>
  <c r="H11" i="2" s="1"/>
  <c r="K10" i="2"/>
  <c r="E18" i="2"/>
  <c r="F17" i="2" l="1"/>
  <c r="B19" i="2"/>
  <c r="I18" i="2"/>
  <c r="C18" i="2"/>
  <c r="D18" i="2" s="1"/>
  <c r="E19" i="2"/>
  <c r="J11" i="2"/>
  <c r="F18" i="2" l="1"/>
  <c r="B20" i="2"/>
  <c r="I19" i="2"/>
  <c r="C19" i="2"/>
  <c r="D19" i="2" s="1"/>
  <c r="G12" i="2"/>
  <c r="H12" i="2" s="1"/>
  <c r="K11" i="2"/>
  <c r="E20" i="2"/>
  <c r="F19" i="2" l="1"/>
  <c r="B21" i="2"/>
  <c r="I20" i="2"/>
  <c r="C20" i="2"/>
  <c r="D20" i="2" s="1"/>
  <c r="E21" i="2"/>
  <c r="J12" i="2"/>
  <c r="F20" i="2" l="1"/>
  <c r="B22" i="2"/>
  <c r="I21" i="2"/>
  <c r="C21" i="2"/>
  <c r="D21" i="2" s="1"/>
  <c r="G13" i="2"/>
  <c r="H13" i="2" s="1"/>
  <c r="K12" i="2"/>
  <c r="E22" i="2"/>
  <c r="F21" i="2" l="1"/>
  <c r="B23" i="2"/>
  <c r="I22" i="2"/>
  <c r="C22" i="2"/>
  <c r="D22" i="2" s="1"/>
  <c r="F22" i="2" s="1"/>
  <c r="E23" i="2"/>
  <c r="J13" i="2"/>
  <c r="B24" i="2" l="1"/>
  <c r="I23" i="2"/>
  <c r="C23" i="2"/>
  <c r="D23" i="2" s="1"/>
  <c r="G14" i="2"/>
  <c r="H14" i="2" s="1"/>
  <c r="K13" i="2"/>
  <c r="E24" i="2"/>
  <c r="F23" i="2" l="1"/>
  <c r="B25" i="2"/>
  <c r="I24" i="2"/>
  <c r="C24" i="2"/>
  <c r="D24" i="2" s="1"/>
  <c r="F24" i="2" s="1"/>
  <c r="E25" i="2"/>
  <c r="J14" i="2"/>
  <c r="B26" i="2" l="1"/>
  <c r="I25" i="2"/>
  <c r="C25" i="2"/>
  <c r="D25" i="2" s="1"/>
  <c r="G15" i="2"/>
  <c r="H15" i="2" s="1"/>
  <c r="K14" i="2"/>
  <c r="E26" i="2"/>
  <c r="F25" i="2" l="1"/>
  <c r="B27" i="2"/>
  <c r="I26" i="2"/>
  <c r="C26" i="2"/>
  <c r="D26" i="2" s="1"/>
  <c r="F26" i="2" s="1"/>
  <c r="E27" i="2"/>
  <c r="J15" i="2"/>
  <c r="B28" i="2" l="1"/>
  <c r="I27" i="2"/>
  <c r="C27" i="2"/>
  <c r="D27" i="2" s="1"/>
  <c r="F27" i="2" s="1"/>
  <c r="G16" i="2"/>
  <c r="H16" i="2" s="1"/>
  <c r="K15" i="2"/>
  <c r="E28" i="2"/>
  <c r="B29" i="2" l="1"/>
  <c r="B30" i="2" s="1"/>
  <c r="B31" i="2" s="1"/>
  <c r="B32" i="2" s="1"/>
  <c r="C28" i="2"/>
  <c r="E29" i="2"/>
  <c r="I28" i="2"/>
  <c r="J16" i="2"/>
  <c r="C29" i="2" l="1"/>
  <c r="D28" i="2"/>
  <c r="F28" i="2" s="1"/>
  <c r="B33" i="2"/>
  <c r="G17" i="2"/>
  <c r="H17" i="2" s="1"/>
  <c r="K16" i="2"/>
  <c r="E30" i="2"/>
  <c r="I29" i="2"/>
  <c r="B34" i="2" l="1"/>
  <c r="C30" i="2"/>
  <c r="D29" i="2"/>
  <c r="F29" i="2" s="1"/>
  <c r="E31" i="2"/>
  <c r="I30" i="2"/>
  <c r="J17" i="2"/>
  <c r="C31" i="2" l="1"/>
  <c r="D30" i="2"/>
  <c r="F30" i="2" s="1"/>
  <c r="B35" i="2"/>
  <c r="G18" i="2"/>
  <c r="H18" i="2" s="1"/>
  <c r="K17" i="2"/>
  <c r="E32" i="2"/>
  <c r="I31" i="2"/>
  <c r="D31" i="2" l="1"/>
  <c r="F31" i="2" s="1"/>
  <c r="C32" i="2"/>
  <c r="C33" i="2" s="1"/>
  <c r="C34" i="2" s="1"/>
  <c r="C35" i="2" s="1"/>
  <c r="B36" i="2"/>
  <c r="E33" i="2"/>
  <c r="I32" i="2"/>
  <c r="J18" i="2"/>
  <c r="D35" i="2" l="1"/>
  <c r="F35" i="2" s="1"/>
  <c r="D34" i="2"/>
  <c r="F34" i="2" s="1"/>
  <c r="D33" i="2"/>
  <c r="F33" i="2" s="1"/>
  <c r="D32" i="2"/>
  <c r="F32" i="2" s="1"/>
  <c r="B37" i="2"/>
  <c r="C36" i="2"/>
  <c r="D36" i="2" s="1"/>
  <c r="G19" i="2"/>
  <c r="H19" i="2" s="1"/>
  <c r="K18" i="2"/>
  <c r="E34" i="2"/>
  <c r="I33" i="2"/>
  <c r="F36" i="2" l="1"/>
  <c r="B38" i="2"/>
  <c r="F37" i="2"/>
  <c r="C37" i="2"/>
  <c r="D37" i="2" s="1"/>
  <c r="E35" i="2"/>
  <c r="I34" i="2"/>
  <c r="J19" i="2"/>
  <c r="B39" i="2" l="1"/>
  <c r="F38" i="2"/>
  <c r="C38" i="2"/>
  <c r="D38" i="2" s="1"/>
  <c r="G20" i="2"/>
  <c r="K19" i="2"/>
  <c r="E36" i="2"/>
  <c r="I35" i="2"/>
  <c r="H20" i="2"/>
  <c r="B40" i="2" l="1"/>
  <c r="F39" i="2"/>
  <c r="C39" i="2"/>
  <c r="D39" i="2" s="1"/>
  <c r="E37" i="2"/>
  <c r="I36" i="2"/>
  <c r="J20" i="2"/>
  <c r="B41" i="2" l="1"/>
  <c r="C40" i="2"/>
  <c r="D40" i="2" s="1"/>
  <c r="F40" i="2"/>
  <c r="G21" i="2"/>
  <c r="H21" i="2" s="1"/>
  <c r="K20" i="2"/>
  <c r="E38" i="2"/>
  <c r="I37" i="2"/>
  <c r="B42" i="2" l="1"/>
  <c r="F41" i="2"/>
  <c r="C41" i="2"/>
  <c r="D41" i="2" s="1"/>
  <c r="E39" i="2"/>
  <c r="I38" i="2"/>
  <c r="J21" i="2"/>
  <c r="B43" i="2" l="1"/>
  <c r="F42" i="2"/>
  <c r="C42" i="2"/>
  <c r="D42" i="2" s="1"/>
  <c r="G22" i="2"/>
  <c r="H22" i="2" s="1"/>
  <c r="K21" i="2"/>
  <c r="E40" i="2"/>
  <c r="I39" i="2"/>
  <c r="B44" i="2" l="1"/>
  <c r="F43" i="2"/>
  <c r="C43" i="2"/>
  <c r="D43" i="2" s="1"/>
  <c r="E41" i="2"/>
  <c r="I40" i="2"/>
  <c r="J22" i="2"/>
  <c r="B45" i="2" l="1"/>
  <c r="C44" i="2"/>
  <c r="D44" i="2" s="1"/>
  <c r="F44" i="2"/>
  <c r="G23" i="2"/>
  <c r="H23" i="2" s="1"/>
  <c r="K22" i="2"/>
  <c r="E42" i="2"/>
  <c r="I41" i="2"/>
  <c r="B46" i="2" l="1"/>
  <c r="F45" i="2"/>
  <c r="C45" i="2"/>
  <c r="D45" i="2" s="1"/>
  <c r="E43" i="2"/>
  <c r="I42" i="2"/>
  <c r="J23" i="2"/>
  <c r="B47" i="2" l="1"/>
  <c r="F46" i="2"/>
  <c r="C46" i="2"/>
  <c r="D46" i="2" s="1"/>
  <c r="G24" i="2"/>
  <c r="H24" i="2" s="1"/>
  <c r="K23" i="2"/>
  <c r="E44" i="2"/>
  <c r="I43" i="2"/>
  <c r="B48" i="2" l="1"/>
  <c r="F47" i="2"/>
  <c r="C47" i="2"/>
  <c r="D47" i="2" s="1"/>
  <c r="E45" i="2"/>
  <c r="I44" i="2"/>
  <c r="J24" i="2"/>
  <c r="B49" i="2" l="1"/>
  <c r="C48" i="2"/>
  <c r="D48" i="2" s="1"/>
  <c r="F48" i="2"/>
  <c r="G25" i="2"/>
  <c r="H25" i="2" s="1"/>
  <c r="K24" i="2"/>
  <c r="E46" i="2"/>
  <c r="I45" i="2"/>
  <c r="B50" i="2" l="1"/>
  <c r="F49" i="2"/>
  <c r="C49" i="2"/>
  <c r="D49" i="2" s="1"/>
  <c r="E47" i="2"/>
  <c r="I46" i="2"/>
  <c r="J25" i="2"/>
  <c r="B51" i="2" l="1"/>
  <c r="F50" i="2"/>
  <c r="C50" i="2"/>
  <c r="D50" i="2" s="1"/>
  <c r="G26" i="2"/>
  <c r="H26" i="2" s="1"/>
  <c r="K25" i="2"/>
  <c r="E48" i="2"/>
  <c r="I47" i="2"/>
  <c r="B52" i="2" l="1"/>
  <c r="F51" i="2"/>
  <c r="C51" i="2"/>
  <c r="D51" i="2" s="1"/>
  <c r="E49" i="2"/>
  <c r="I48" i="2"/>
  <c r="J26" i="2"/>
  <c r="B53" i="2" l="1"/>
  <c r="C52" i="2"/>
  <c r="D52" i="2" s="1"/>
  <c r="F52" i="2"/>
  <c r="G27" i="2"/>
  <c r="H27" i="2" s="1"/>
  <c r="K26" i="2"/>
  <c r="E50" i="2"/>
  <c r="I49" i="2"/>
  <c r="B54" i="2" l="1"/>
  <c r="F53" i="2"/>
  <c r="C53" i="2"/>
  <c r="D53" i="2" s="1"/>
  <c r="E51" i="2"/>
  <c r="I50" i="2"/>
  <c r="J27" i="2"/>
  <c r="B55" i="2" l="1"/>
  <c r="F54" i="2"/>
  <c r="C54" i="2"/>
  <c r="D54" i="2" s="1"/>
  <c r="G28" i="2"/>
  <c r="H28" i="2" s="1"/>
  <c r="K27" i="2"/>
  <c r="E52" i="2"/>
  <c r="I51" i="2"/>
  <c r="B56" i="2" l="1"/>
  <c r="F55" i="2"/>
  <c r="C55" i="2"/>
  <c r="D55" i="2" s="1"/>
  <c r="E53" i="2"/>
  <c r="I52" i="2"/>
  <c r="J28" i="2"/>
  <c r="B57" i="2" l="1"/>
  <c r="C56" i="2"/>
  <c r="D56" i="2" s="1"/>
  <c r="F56" i="2"/>
  <c r="G29" i="2"/>
  <c r="H29" i="2" s="1"/>
  <c r="K28" i="2"/>
  <c r="E54" i="2"/>
  <c r="I53" i="2"/>
  <c r="B58" i="2" l="1"/>
  <c r="F57" i="2"/>
  <c r="C57" i="2"/>
  <c r="D57" i="2" s="1"/>
  <c r="E55" i="2"/>
  <c r="I54" i="2"/>
  <c r="J29" i="2"/>
  <c r="B59" i="2" l="1"/>
  <c r="F58" i="2"/>
  <c r="C58" i="2"/>
  <c r="D58" i="2" s="1"/>
  <c r="G30" i="2"/>
  <c r="H30" i="2" s="1"/>
  <c r="K29" i="2"/>
  <c r="E56" i="2"/>
  <c r="I55" i="2"/>
  <c r="B60" i="2" l="1"/>
  <c r="F59" i="2"/>
  <c r="C59" i="2"/>
  <c r="D59" i="2" s="1"/>
  <c r="E57" i="2"/>
  <c r="I56" i="2"/>
  <c r="J30" i="2"/>
  <c r="B61" i="2" l="1"/>
  <c r="C60" i="2"/>
  <c r="D60" i="2" s="1"/>
  <c r="F60" i="2"/>
  <c r="G31" i="2"/>
  <c r="H31" i="2" s="1"/>
  <c r="K30" i="2"/>
  <c r="E58" i="2"/>
  <c r="I57" i="2"/>
  <c r="B62" i="2" l="1"/>
  <c r="F61" i="2"/>
  <c r="C61" i="2"/>
  <c r="D61" i="2" s="1"/>
  <c r="E59" i="2"/>
  <c r="I58" i="2"/>
  <c r="J31" i="2"/>
  <c r="B63" i="2" l="1"/>
  <c r="F62" i="2"/>
  <c r="C62" i="2"/>
  <c r="D62" i="2" s="1"/>
  <c r="G32" i="2"/>
  <c r="H32" i="2" s="1"/>
  <c r="K31" i="2"/>
  <c r="E60" i="2"/>
  <c r="I59" i="2"/>
  <c r="B64" i="2" l="1"/>
  <c r="F63" i="2"/>
  <c r="C63" i="2"/>
  <c r="D63" i="2" s="1"/>
  <c r="E61" i="2"/>
  <c r="I60" i="2"/>
  <c r="J32" i="2"/>
  <c r="B65" i="2" l="1"/>
  <c r="C64" i="2"/>
  <c r="D64" i="2" s="1"/>
  <c r="F64" i="2"/>
  <c r="G33" i="2"/>
  <c r="H33" i="2" s="1"/>
  <c r="K32" i="2"/>
  <c r="E62" i="2"/>
  <c r="I61" i="2"/>
  <c r="B66" i="2" l="1"/>
  <c r="F65" i="2"/>
  <c r="C65" i="2"/>
  <c r="D65" i="2" s="1"/>
  <c r="E63" i="2"/>
  <c r="I62" i="2"/>
  <c r="J33" i="2"/>
  <c r="B67" i="2" l="1"/>
  <c r="F66" i="2"/>
  <c r="C66" i="2"/>
  <c r="D66" i="2" s="1"/>
  <c r="G34" i="2"/>
  <c r="H34" i="2" s="1"/>
  <c r="J34" i="2" s="1"/>
  <c r="K34" i="2" s="1"/>
  <c r="K33" i="2"/>
  <c r="E64" i="2"/>
  <c r="I63" i="2"/>
  <c r="B68" i="2" l="1"/>
  <c r="F67" i="2"/>
  <c r="C67" i="2"/>
  <c r="D67" i="2" s="1"/>
  <c r="E65" i="2"/>
  <c r="I64" i="2"/>
  <c r="G35" i="2"/>
  <c r="B69" i="2" l="1"/>
  <c r="C68" i="2"/>
  <c r="D68" i="2" s="1"/>
  <c r="F68" i="2"/>
  <c r="E66" i="2"/>
  <c r="I65" i="2"/>
  <c r="H35" i="2"/>
  <c r="B70" i="2" l="1"/>
  <c r="F69" i="2"/>
  <c r="C69" i="2"/>
  <c r="D69" i="2" s="1"/>
  <c r="E67" i="2"/>
  <c r="I66" i="2"/>
  <c r="J35" i="2"/>
  <c r="B71" i="2" l="1"/>
  <c r="F70" i="2"/>
  <c r="C70" i="2"/>
  <c r="D70" i="2" s="1"/>
  <c r="G36" i="2"/>
  <c r="H36" i="2" s="1"/>
  <c r="K35" i="2"/>
  <c r="E68" i="2"/>
  <c r="I67" i="2"/>
  <c r="B72" i="2" l="1"/>
  <c r="F71" i="2"/>
  <c r="C71" i="2"/>
  <c r="D71" i="2" s="1"/>
  <c r="E69" i="2"/>
  <c r="I68" i="2"/>
  <c r="J36" i="2"/>
  <c r="B73" i="2" l="1"/>
  <c r="C72" i="2"/>
  <c r="D72" i="2" s="1"/>
  <c r="F72" i="2"/>
  <c r="G37" i="2"/>
  <c r="H37" i="2" s="1"/>
  <c r="K36" i="2"/>
  <c r="E70" i="2"/>
  <c r="I69" i="2"/>
  <c r="B74" i="2" l="1"/>
  <c r="F73" i="2"/>
  <c r="C73" i="2"/>
  <c r="D73" i="2" s="1"/>
  <c r="E71" i="2"/>
  <c r="I70" i="2"/>
  <c r="J37" i="2"/>
  <c r="B75" i="2" l="1"/>
  <c r="F74" i="2"/>
  <c r="C74" i="2"/>
  <c r="D74" i="2" s="1"/>
  <c r="G38" i="2"/>
  <c r="H38" i="2" s="1"/>
  <c r="K37" i="2"/>
  <c r="E72" i="2"/>
  <c r="I71" i="2"/>
  <c r="B76" i="2" l="1"/>
  <c r="F75" i="2"/>
  <c r="C75" i="2"/>
  <c r="D75" i="2" s="1"/>
  <c r="E73" i="2"/>
  <c r="I72" i="2"/>
  <c r="J38" i="2"/>
  <c r="B77" i="2" l="1"/>
  <c r="C76" i="2"/>
  <c r="D76" i="2" s="1"/>
  <c r="F76" i="2"/>
  <c r="G39" i="2"/>
  <c r="H39" i="2" s="1"/>
  <c r="K38" i="2"/>
  <c r="E74" i="2"/>
  <c r="I73" i="2"/>
  <c r="B78" i="2" l="1"/>
  <c r="F77" i="2"/>
  <c r="C77" i="2"/>
  <c r="D77" i="2" s="1"/>
  <c r="E75" i="2"/>
  <c r="I74" i="2"/>
  <c r="J39" i="2"/>
  <c r="B79" i="2" l="1"/>
  <c r="F78" i="2"/>
  <c r="C78" i="2"/>
  <c r="D78" i="2" s="1"/>
  <c r="G40" i="2"/>
  <c r="H40" i="2" s="1"/>
  <c r="J40" i="2" s="1"/>
  <c r="K40" i="2" s="1"/>
  <c r="K39" i="2"/>
  <c r="E76" i="2"/>
  <c r="I75" i="2"/>
  <c r="B80" i="2" l="1"/>
  <c r="F79" i="2"/>
  <c r="C79" i="2"/>
  <c r="D79" i="2" s="1"/>
  <c r="E77" i="2"/>
  <c r="I76" i="2"/>
  <c r="G41" i="2"/>
  <c r="B81" i="2" l="1"/>
  <c r="C80" i="2"/>
  <c r="D80" i="2" s="1"/>
  <c r="F80" i="2"/>
  <c r="E78" i="2"/>
  <c r="I77" i="2"/>
  <c r="H41" i="2"/>
  <c r="B82" i="2" l="1"/>
  <c r="F81" i="2"/>
  <c r="C81" i="2"/>
  <c r="D81" i="2" s="1"/>
  <c r="E79" i="2"/>
  <c r="I78" i="2"/>
  <c r="J41" i="2"/>
  <c r="B83" i="2" l="1"/>
  <c r="F82" i="2"/>
  <c r="C82" i="2"/>
  <c r="D82" i="2" s="1"/>
  <c r="G42" i="2"/>
  <c r="K41" i="2"/>
  <c r="E80" i="2"/>
  <c r="I79" i="2"/>
  <c r="H42" i="2"/>
  <c r="B84" i="2" l="1"/>
  <c r="F83" i="2"/>
  <c r="C83" i="2"/>
  <c r="D83" i="2" s="1"/>
  <c r="E81" i="2"/>
  <c r="I80" i="2"/>
  <c r="J42" i="2"/>
  <c r="B85" i="2" l="1"/>
  <c r="C84" i="2"/>
  <c r="D84" i="2" s="1"/>
  <c r="F84" i="2"/>
  <c r="G43" i="2"/>
  <c r="H43" i="2" s="1"/>
  <c r="K42" i="2"/>
  <c r="E82" i="2"/>
  <c r="I81" i="2"/>
  <c r="B86" i="2" l="1"/>
  <c r="F85" i="2"/>
  <c r="C85" i="2"/>
  <c r="D85" i="2" s="1"/>
  <c r="E83" i="2"/>
  <c r="I82" i="2"/>
  <c r="J43" i="2"/>
  <c r="B87" i="2" l="1"/>
  <c r="F86" i="2"/>
  <c r="C86" i="2"/>
  <c r="D86" i="2" s="1"/>
  <c r="G44" i="2"/>
  <c r="H44" i="2" s="1"/>
  <c r="K43" i="2"/>
  <c r="E84" i="2"/>
  <c r="I83" i="2"/>
  <c r="B88" i="2" l="1"/>
  <c r="F87" i="2"/>
  <c r="C87" i="2"/>
  <c r="D87" i="2" s="1"/>
  <c r="E85" i="2"/>
  <c r="I84" i="2"/>
  <c r="J44" i="2"/>
  <c r="B89" i="2" l="1"/>
  <c r="C88" i="2"/>
  <c r="D88" i="2" s="1"/>
  <c r="F88" i="2"/>
  <c r="G45" i="2"/>
  <c r="H45" i="2" s="1"/>
  <c r="K44" i="2"/>
  <c r="E86" i="2"/>
  <c r="I85" i="2"/>
  <c r="B90" i="2" l="1"/>
  <c r="F89" i="2"/>
  <c r="C89" i="2"/>
  <c r="D89" i="2" s="1"/>
  <c r="E87" i="2"/>
  <c r="I86" i="2"/>
  <c r="J45" i="2"/>
  <c r="B91" i="2" l="1"/>
  <c r="F90" i="2"/>
  <c r="C90" i="2"/>
  <c r="D90" i="2" s="1"/>
  <c r="G46" i="2"/>
  <c r="H46" i="2" s="1"/>
  <c r="K45" i="2"/>
  <c r="E88" i="2"/>
  <c r="I87" i="2"/>
  <c r="B92" i="2" l="1"/>
  <c r="F91" i="2"/>
  <c r="C91" i="2"/>
  <c r="D91" i="2" s="1"/>
  <c r="E89" i="2"/>
  <c r="I88" i="2"/>
  <c r="J46" i="2"/>
  <c r="B93" i="2" l="1"/>
  <c r="C92" i="2"/>
  <c r="D92" i="2" s="1"/>
  <c r="F92" i="2"/>
  <c r="G47" i="2"/>
  <c r="H47" i="2" s="1"/>
  <c r="K46" i="2"/>
  <c r="E90" i="2"/>
  <c r="I89" i="2"/>
  <c r="B94" i="2" l="1"/>
  <c r="F93" i="2"/>
  <c r="C93" i="2"/>
  <c r="D93" i="2" s="1"/>
  <c r="E91" i="2"/>
  <c r="I90" i="2"/>
  <c r="J47" i="2"/>
  <c r="B95" i="2" l="1"/>
  <c r="F94" i="2"/>
  <c r="C94" i="2"/>
  <c r="D94" i="2" s="1"/>
  <c r="G48" i="2"/>
  <c r="K47" i="2"/>
  <c r="E92" i="2"/>
  <c r="I91" i="2"/>
  <c r="H48" i="2"/>
  <c r="J48" i="2" s="1"/>
  <c r="K48" i="2" s="1"/>
  <c r="B96" i="2" l="1"/>
  <c r="F95" i="2"/>
  <c r="C95" i="2"/>
  <c r="D95" i="2" s="1"/>
  <c r="E93" i="2"/>
  <c r="I92" i="2"/>
  <c r="G49" i="2"/>
  <c r="B97" i="2" l="1"/>
  <c r="C96" i="2"/>
  <c r="D96" i="2" s="1"/>
  <c r="F96" i="2"/>
  <c r="E94" i="2"/>
  <c r="I93" i="2"/>
  <c r="H49" i="2"/>
  <c r="B98" i="2" l="1"/>
  <c r="F97" i="2"/>
  <c r="C97" i="2"/>
  <c r="D97" i="2" s="1"/>
  <c r="E95" i="2"/>
  <c r="I94" i="2"/>
  <c r="J49" i="2"/>
  <c r="B99" i="2" l="1"/>
  <c r="F98" i="2"/>
  <c r="C98" i="2"/>
  <c r="D98" i="2" s="1"/>
  <c r="G50" i="2"/>
  <c r="H50" i="2" s="1"/>
  <c r="J50" i="2" s="1"/>
  <c r="K50" i="2" s="1"/>
  <c r="K49" i="2"/>
  <c r="E96" i="2"/>
  <c r="I95" i="2"/>
  <c r="B100" i="2" l="1"/>
  <c r="F99" i="2"/>
  <c r="C99" i="2"/>
  <c r="D99" i="2" s="1"/>
  <c r="E97" i="2"/>
  <c r="I96" i="2"/>
  <c r="G51" i="2"/>
  <c r="B101" i="2" l="1"/>
  <c r="C100" i="2"/>
  <c r="D100" i="2" s="1"/>
  <c r="F100" i="2"/>
  <c r="E98" i="2"/>
  <c r="I97" i="2"/>
  <c r="H51" i="2"/>
  <c r="F101" i="2" l="1"/>
  <c r="C101" i="2"/>
  <c r="D101" i="2" s="1"/>
  <c r="E99" i="2"/>
  <c r="I98" i="2"/>
  <c r="J51" i="2"/>
  <c r="G52" i="2" l="1"/>
  <c r="H52" i="2" s="1"/>
  <c r="K51" i="2"/>
  <c r="E100" i="2"/>
  <c r="I99" i="2"/>
  <c r="E101" i="2" l="1"/>
  <c r="I101" i="2" s="1"/>
  <c r="I100" i="2"/>
  <c r="J52" i="2"/>
  <c r="G53" i="2" l="1"/>
  <c r="H53" i="2" s="1"/>
  <c r="K52" i="2"/>
  <c r="J53" i="2" l="1"/>
  <c r="G54" i="2" l="1"/>
  <c r="H54" i="2" s="1"/>
  <c r="K53" i="2"/>
  <c r="J54" i="2" l="1"/>
  <c r="G55" i="2" l="1"/>
  <c r="H55" i="2" s="1"/>
  <c r="K54" i="2"/>
  <c r="J55" i="2" l="1"/>
  <c r="G56" i="2" l="1"/>
  <c r="H56" i="2" s="1"/>
  <c r="K55" i="2"/>
  <c r="J56" i="2" l="1"/>
  <c r="G57" i="2" l="1"/>
  <c r="H57" i="2" s="1"/>
  <c r="K56" i="2"/>
  <c r="J57" i="2" l="1"/>
  <c r="G58" i="2" l="1"/>
  <c r="H58" i="2" s="1"/>
  <c r="K57" i="2"/>
  <c r="J58" i="2" l="1"/>
  <c r="G59" i="2" l="1"/>
  <c r="H59" i="2" s="1"/>
  <c r="K58" i="2"/>
  <c r="J59" i="2" l="1"/>
  <c r="G60" i="2" l="1"/>
  <c r="H60" i="2" s="1"/>
  <c r="K59" i="2"/>
  <c r="J60" i="2" l="1"/>
  <c r="G61" i="2" l="1"/>
  <c r="H61" i="2" s="1"/>
  <c r="J61" i="2" s="1"/>
  <c r="K61" i="2" s="1"/>
  <c r="K60" i="2"/>
  <c r="G62" i="2" l="1"/>
  <c r="H62" i="2" l="1"/>
  <c r="J62" i="2" l="1"/>
  <c r="G63" i="2" l="1"/>
  <c r="H63" i="2" s="1"/>
  <c r="K62" i="2"/>
  <c r="J63" i="2" l="1"/>
  <c r="G64" i="2" l="1"/>
  <c r="H64" i="2" s="1"/>
  <c r="K63" i="2"/>
  <c r="J64" i="2" l="1"/>
  <c r="G65" i="2" l="1"/>
  <c r="H65" i="2" s="1"/>
  <c r="J65" i="2" s="1"/>
  <c r="K65" i="2" s="1"/>
  <c r="K64" i="2"/>
  <c r="G66" i="2" l="1"/>
  <c r="H66" i="2" l="1"/>
  <c r="J66" i="2" s="1"/>
  <c r="G67" i="2" l="1"/>
  <c r="H67" i="2" s="1"/>
  <c r="K66" i="2"/>
  <c r="J67" i="2" l="1"/>
  <c r="G68" i="2" l="1"/>
  <c r="H68" i="2" s="1"/>
  <c r="J68" i="2" s="1"/>
  <c r="K67" i="2"/>
  <c r="G69" i="2" l="1"/>
  <c r="H69" i="2" s="1"/>
  <c r="K68" i="2"/>
  <c r="J69" i="2" l="1"/>
  <c r="G70" i="2" l="1"/>
  <c r="H70" i="2" s="1"/>
  <c r="K69" i="2"/>
  <c r="J70" i="2" l="1"/>
  <c r="G71" i="2" l="1"/>
  <c r="H71" i="2" s="1"/>
  <c r="J71" i="2" s="1"/>
  <c r="K70" i="2"/>
  <c r="G72" i="2" l="1"/>
  <c r="H72" i="2" s="1"/>
  <c r="J72" i="2" s="1"/>
  <c r="K71" i="2"/>
  <c r="G73" i="2" l="1"/>
  <c r="H73" i="2" s="1"/>
  <c r="K72" i="2"/>
  <c r="J73" i="2" l="1"/>
  <c r="G74" i="2" l="1"/>
  <c r="H74" i="2" s="1"/>
  <c r="K73" i="2"/>
  <c r="J74" i="2" l="1"/>
  <c r="G75" i="2" l="1"/>
  <c r="H75" i="2" s="1"/>
  <c r="K74" i="2"/>
  <c r="J75" i="2" l="1"/>
  <c r="G76" i="2" l="1"/>
  <c r="H76" i="2" s="1"/>
  <c r="K75" i="2"/>
  <c r="J76" i="2" l="1"/>
  <c r="G77" i="2" l="1"/>
  <c r="H77" i="2" s="1"/>
  <c r="K76" i="2"/>
  <c r="J77" i="2" l="1"/>
  <c r="G78" i="2" l="1"/>
  <c r="H78" i="2" s="1"/>
  <c r="K77" i="2"/>
  <c r="J78" i="2" l="1"/>
  <c r="G79" i="2" l="1"/>
  <c r="H79" i="2" s="1"/>
  <c r="J79" i="2" s="1"/>
  <c r="K78" i="2"/>
  <c r="G80" i="2" l="1"/>
  <c r="H80" i="2" s="1"/>
  <c r="K79" i="2"/>
  <c r="J80" i="2" l="1"/>
  <c r="G81" i="2" l="1"/>
  <c r="H81" i="2" s="1"/>
  <c r="K80" i="2"/>
  <c r="J81" i="2" l="1"/>
  <c r="G82" i="2" l="1"/>
  <c r="H82" i="2" s="1"/>
  <c r="K81" i="2"/>
  <c r="J82" i="2" l="1"/>
  <c r="G83" i="2" l="1"/>
  <c r="H83" i="2" s="1"/>
  <c r="K82" i="2"/>
  <c r="J83" i="2" l="1"/>
  <c r="G84" i="2" l="1"/>
  <c r="H84" i="2" s="1"/>
  <c r="K83" i="2"/>
  <c r="J84" i="2" l="1"/>
  <c r="G85" i="2" l="1"/>
  <c r="H85" i="2" s="1"/>
  <c r="K84" i="2"/>
  <c r="J85" i="2" l="1"/>
  <c r="G86" i="2" l="1"/>
  <c r="H86" i="2" s="1"/>
  <c r="K85" i="2"/>
  <c r="J86" i="2" l="1"/>
  <c r="G87" i="2" l="1"/>
  <c r="H87" i="2" s="1"/>
  <c r="J87" i="2" s="1"/>
  <c r="K86" i="2"/>
  <c r="G88" i="2" l="1"/>
  <c r="H88" i="2" s="1"/>
  <c r="K87" i="2"/>
  <c r="J88" i="2" l="1"/>
  <c r="G89" i="2" l="1"/>
  <c r="H89" i="2" s="1"/>
  <c r="J89" i="2" s="1"/>
  <c r="K88" i="2"/>
  <c r="G90" i="2" l="1"/>
  <c r="H90" i="2" s="1"/>
  <c r="J90" i="2" s="1"/>
  <c r="K89" i="2"/>
  <c r="G91" i="2" l="1"/>
  <c r="H91" i="2" s="1"/>
  <c r="J91" i="2" s="1"/>
  <c r="K90" i="2"/>
  <c r="G92" i="2" l="1"/>
  <c r="H92" i="2" s="1"/>
  <c r="J92" i="2" s="1"/>
  <c r="K91" i="2"/>
  <c r="G93" i="2" l="1"/>
  <c r="H93" i="2" s="1"/>
  <c r="J93" i="2" s="1"/>
  <c r="K92" i="2"/>
  <c r="G94" i="2" l="1"/>
  <c r="H94" i="2" s="1"/>
  <c r="K93" i="2"/>
  <c r="J94" i="2" l="1"/>
  <c r="G95" i="2" l="1"/>
  <c r="H95" i="2" s="1"/>
  <c r="J95" i="2" s="1"/>
  <c r="K94" i="2"/>
  <c r="G96" i="2" l="1"/>
  <c r="H96" i="2" s="1"/>
  <c r="J96" i="2" s="1"/>
  <c r="K95" i="2"/>
  <c r="G97" i="2" l="1"/>
  <c r="H97" i="2" s="1"/>
  <c r="K96" i="2"/>
  <c r="J97" i="2" l="1"/>
  <c r="G98" i="2" l="1"/>
  <c r="H98" i="2" s="1"/>
  <c r="K97" i="2"/>
  <c r="J98" i="2" l="1"/>
  <c r="G99" i="2" l="1"/>
  <c r="H99" i="2" s="1"/>
  <c r="K98" i="2"/>
  <c r="J99" i="2" l="1"/>
  <c r="G100" i="2" l="1"/>
  <c r="H100" i="2" s="1"/>
  <c r="J100" i="2" s="1"/>
  <c r="K99" i="2"/>
  <c r="G101" i="2" l="1"/>
  <c r="H101" i="2" s="1"/>
  <c r="J101" i="2" s="1"/>
  <c r="K100" i="2"/>
  <c r="K101" i="2" l="1"/>
  <c r="B8" i="3"/>
  <c r="B9" i="3" l="1"/>
  <c r="D1" i="1" l="1"/>
  <c r="A3" i="4"/>
  <c r="E3" i="4"/>
  <c r="I3" i="4"/>
  <c r="C4" i="4"/>
  <c r="G4" i="4"/>
  <c r="A5" i="4"/>
  <c r="E5" i="4"/>
  <c r="I5" i="4"/>
  <c r="C6" i="4"/>
  <c r="G6" i="4"/>
  <c r="A7" i="4"/>
  <c r="E7" i="4"/>
  <c r="I7" i="4"/>
  <c r="C8" i="4"/>
  <c r="G8" i="4"/>
  <c r="A9" i="4"/>
  <c r="E9" i="4"/>
  <c r="I9" i="4"/>
  <c r="C10" i="4"/>
  <c r="G10" i="4"/>
  <c r="A11" i="4"/>
  <c r="E11" i="4"/>
  <c r="I11" i="4"/>
  <c r="C12" i="4"/>
  <c r="G12" i="4"/>
  <c r="A13" i="4"/>
  <c r="E13" i="4"/>
  <c r="I13" i="4"/>
  <c r="C14" i="4"/>
  <c r="G14" i="4"/>
  <c r="A15" i="4"/>
  <c r="E15" i="4"/>
  <c r="I15" i="4"/>
  <c r="C16" i="4"/>
  <c r="G16" i="4"/>
  <c r="A17" i="4"/>
  <c r="E17" i="4"/>
  <c r="I17" i="4"/>
  <c r="C18" i="4"/>
  <c r="G18" i="4"/>
  <c r="A19" i="4"/>
  <c r="E19" i="4"/>
  <c r="I19" i="4"/>
  <c r="C20" i="4"/>
  <c r="G20" i="4"/>
  <c r="A21" i="4"/>
  <c r="E21" i="4"/>
  <c r="I21" i="4"/>
  <c r="C22" i="4"/>
  <c r="G22" i="4"/>
  <c r="A23" i="4"/>
  <c r="E23" i="4"/>
  <c r="I23" i="4"/>
  <c r="C24" i="4"/>
  <c r="G24" i="4"/>
  <c r="A25" i="4"/>
  <c r="E25" i="4"/>
  <c r="I25" i="4"/>
  <c r="C26" i="4"/>
  <c r="G26" i="4"/>
  <c r="A27" i="4"/>
  <c r="E27" i="4"/>
  <c r="I27" i="4"/>
  <c r="C28" i="4"/>
  <c r="G28" i="4"/>
  <c r="A29" i="4"/>
  <c r="E29" i="4"/>
  <c r="I29" i="4"/>
  <c r="C30" i="4"/>
  <c r="G30" i="4"/>
  <c r="A31" i="4"/>
  <c r="E31" i="4"/>
  <c r="I31" i="4"/>
  <c r="C32" i="4"/>
  <c r="G32" i="4"/>
  <c r="A33" i="4"/>
  <c r="E33" i="4"/>
  <c r="I33" i="4"/>
  <c r="C34" i="4"/>
  <c r="G34" i="4"/>
  <c r="A35" i="4"/>
  <c r="E35" i="4"/>
  <c r="I35" i="4"/>
  <c r="C36" i="4"/>
  <c r="G36" i="4"/>
  <c r="B3" i="4"/>
  <c r="C3" i="4"/>
  <c r="G3" i="4"/>
  <c r="A4" i="4"/>
  <c r="E4" i="4"/>
  <c r="I4" i="4"/>
  <c r="C5" i="4"/>
  <c r="G5" i="4"/>
  <c r="A6" i="4"/>
  <c r="E6" i="4"/>
  <c r="I6" i="4"/>
  <c r="C7" i="4"/>
  <c r="G7" i="4"/>
  <c r="A8" i="4"/>
  <c r="E8" i="4"/>
  <c r="I8" i="4"/>
  <c r="C9" i="4"/>
  <c r="G9" i="4"/>
  <c r="A10" i="4"/>
  <c r="E10" i="4"/>
  <c r="I10" i="4"/>
  <c r="C11" i="4"/>
  <c r="G11" i="4"/>
  <c r="A12" i="4"/>
  <c r="E12" i="4"/>
  <c r="I12" i="4"/>
  <c r="C13" i="4"/>
  <c r="G13" i="4"/>
  <c r="A14" i="4"/>
  <c r="E14" i="4"/>
  <c r="I14" i="4"/>
  <c r="C15" i="4"/>
  <c r="G15" i="4"/>
  <c r="A16" i="4"/>
  <c r="E16" i="4"/>
  <c r="I16" i="4"/>
  <c r="C17" i="4"/>
  <c r="G17" i="4"/>
  <c r="A18" i="4"/>
  <c r="E18" i="4"/>
  <c r="I18" i="4"/>
  <c r="C19" i="4"/>
  <c r="G19" i="4"/>
  <c r="A20" i="4"/>
  <c r="E20" i="4"/>
  <c r="I20" i="4"/>
  <c r="C21" i="4"/>
  <c r="G21" i="4"/>
  <c r="A22" i="4"/>
  <c r="E22" i="4"/>
  <c r="I22" i="4"/>
  <c r="C23" i="4"/>
  <c r="G23" i="4"/>
  <c r="A24" i="4"/>
  <c r="E24" i="4"/>
  <c r="I24" i="4"/>
  <c r="C25" i="4"/>
  <c r="G25" i="4"/>
  <c r="A26" i="4"/>
  <c r="E26" i="4"/>
  <c r="I26" i="4"/>
  <c r="C27" i="4"/>
  <c r="G27" i="4"/>
  <c r="A28" i="4"/>
  <c r="E28" i="4"/>
  <c r="I28" i="4"/>
  <c r="C29" i="4"/>
  <c r="G29" i="4"/>
  <c r="A30" i="4"/>
  <c r="E30" i="4"/>
  <c r="I30" i="4"/>
  <c r="C31" i="4"/>
  <c r="G31" i="4"/>
  <c r="A32" i="4"/>
  <c r="E32" i="4"/>
  <c r="I32" i="4"/>
  <c r="C33" i="4"/>
  <c r="G33" i="4"/>
  <c r="A34" i="4"/>
  <c r="E34" i="4"/>
  <c r="I34" i="4"/>
  <c r="C35" i="4"/>
  <c r="G35" i="4"/>
  <c r="A36" i="4"/>
  <c r="E36" i="4"/>
  <c r="I36" i="4"/>
  <c r="D3" i="4"/>
  <c r="F3" i="4"/>
  <c r="D4" i="4"/>
  <c r="B5" i="4"/>
  <c r="J5" i="4"/>
  <c r="H6" i="4"/>
  <c r="F7" i="4"/>
  <c r="D8" i="4"/>
  <c r="B9" i="4"/>
  <c r="J9" i="4"/>
  <c r="H10" i="4"/>
  <c r="F11" i="4"/>
  <c r="D12" i="4"/>
  <c r="B13" i="4"/>
  <c r="J13" i="4"/>
  <c r="H14" i="4"/>
  <c r="F15" i="4"/>
  <c r="D16" i="4"/>
  <c r="B17" i="4"/>
  <c r="J17" i="4"/>
  <c r="H18" i="4"/>
  <c r="F19" i="4"/>
  <c r="D20" i="4"/>
  <c r="B21" i="4"/>
  <c r="J21" i="4"/>
  <c r="H22" i="4"/>
  <c r="F23" i="4"/>
  <c r="D24" i="4"/>
  <c r="B25" i="4"/>
  <c r="J25" i="4"/>
  <c r="H26" i="4"/>
  <c r="F27" i="4"/>
  <c r="D28" i="4"/>
  <c r="B29" i="4"/>
  <c r="J29" i="4"/>
  <c r="H30" i="4"/>
  <c r="F31" i="4"/>
  <c r="D32" i="4"/>
  <c r="B33" i="4"/>
  <c r="J33" i="4"/>
  <c r="H34" i="4"/>
  <c r="F35" i="4"/>
  <c r="D36" i="4"/>
  <c r="A37" i="4"/>
  <c r="E37" i="4"/>
  <c r="I37" i="4"/>
  <c r="C38" i="4"/>
  <c r="G38" i="4"/>
  <c r="A39" i="4"/>
  <c r="E39" i="4"/>
  <c r="I39" i="4"/>
  <c r="C40" i="4"/>
  <c r="G40" i="4"/>
  <c r="A41" i="4"/>
  <c r="E41" i="4"/>
  <c r="I41" i="4"/>
  <c r="C42" i="4"/>
  <c r="G42" i="4"/>
  <c r="A43" i="4"/>
  <c r="E43" i="4"/>
  <c r="I43" i="4"/>
  <c r="C44" i="4"/>
  <c r="G44" i="4"/>
  <c r="A45" i="4"/>
  <c r="E45" i="4"/>
  <c r="I45" i="4"/>
  <c r="C46" i="4"/>
  <c r="G46" i="4"/>
  <c r="A47" i="4"/>
  <c r="E47" i="4"/>
  <c r="I47" i="4"/>
  <c r="C48" i="4"/>
  <c r="G48" i="4"/>
  <c r="A49" i="4"/>
  <c r="E49" i="4"/>
  <c r="I49" i="4"/>
  <c r="C50" i="4"/>
  <c r="G50" i="4"/>
  <c r="A51" i="4"/>
  <c r="E51" i="4"/>
  <c r="I51" i="4"/>
  <c r="C52" i="4"/>
  <c r="G52" i="4"/>
  <c r="H3" i="4"/>
  <c r="F4" i="4"/>
  <c r="D5" i="4"/>
  <c r="B6" i="4"/>
  <c r="J6" i="4"/>
  <c r="H7" i="4"/>
  <c r="F8" i="4"/>
  <c r="D9" i="4"/>
  <c r="B10" i="4"/>
  <c r="J10" i="4"/>
  <c r="H11" i="4"/>
  <c r="F12" i="4"/>
  <c r="D13" i="4"/>
  <c r="B14" i="4"/>
  <c r="J14" i="4"/>
  <c r="H15" i="4"/>
  <c r="F16" i="4"/>
  <c r="D17" i="4"/>
  <c r="B18" i="4"/>
  <c r="J18" i="4"/>
  <c r="H19" i="4"/>
  <c r="F20" i="4"/>
  <c r="D21" i="4"/>
  <c r="B22" i="4"/>
  <c r="J22" i="4"/>
  <c r="H23" i="4"/>
  <c r="F24" i="4"/>
  <c r="D25" i="4"/>
  <c r="B26" i="4"/>
  <c r="J26" i="4"/>
  <c r="H27" i="4"/>
  <c r="F28" i="4"/>
  <c r="D29" i="4"/>
  <c r="B30" i="4"/>
  <c r="J30" i="4"/>
  <c r="H31" i="4"/>
  <c r="F32" i="4"/>
  <c r="D33" i="4"/>
  <c r="B34" i="4"/>
  <c r="J34" i="4"/>
  <c r="H35" i="4"/>
  <c r="F36" i="4"/>
  <c r="B37" i="4"/>
  <c r="F37" i="4"/>
  <c r="J37" i="4"/>
  <c r="D38" i="4"/>
  <c r="H38" i="4"/>
  <c r="B39" i="4"/>
  <c r="F39" i="4"/>
  <c r="J39" i="4"/>
  <c r="D40" i="4"/>
  <c r="H40" i="4"/>
  <c r="B41" i="4"/>
  <c r="F41" i="4"/>
  <c r="J41" i="4"/>
  <c r="D42" i="4"/>
  <c r="H42" i="4"/>
  <c r="B43" i="4"/>
  <c r="F43" i="4"/>
  <c r="J43" i="4"/>
  <c r="D44" i="4"/>
  <c r="H44" i="4"/>
  <c r="B45" i="4"/>
  <c r="F45" i="4"/>
  <c r="J45" i="4"/>
  <c r="D46" i="4"/>
  <c r="H46" i="4"/>
  <c r="B47" i="4"/>
  <c r="F47" i="4"/>
  <c r="J47" i="4"/>
  <c r="D48" i="4"/>
  <c r="H48" i="4"/>
  <c r="B49" i="4"/>
  <c r="F49" i="4"/>
  <c r="J49" i="4"/>
  <c r="D50" i="4"/>
  <c r="H50" i="4"/>
  <c r="B51" i="4"/>
  <c r="F51" i="4"/>
  <c r="J51" i="4"/>
  <c r="D52" i="4"/>
  <c r="H52" i="4"/>
  <c r="B53" i="4"/>
  <c r="F53" i="4"/>
  <c r="J53" i="4"/>
  <c r="J3" i="4"/>
  <c r="H4" i="4"/>
  <c r="F5" i="4"/>
  <c r="D6" i="4"/>
  <c r="B7" i="4"/>
  <c r="J7" i="4"/>
  <c r="H8" i="4"/>
  <c r="F9" i="4"/>
  <c r="D10" i="4"/>
  <c r="B11" i="4"/>
  <c r="J11" i="4"/>
  <c r="H12" i="4"/>
  <c r="F13" i="4"/>
  <c r="D14" i="4"/>
  <c r="B15" i="4"/>
  <c r="J15" i="4"/>
  <c r="H16" i="4"/>
  <c r="F17" i="4"/>
  <c r="D18" i="4"/>
  <c r="B19" i="4"/>
  <c r="J19" i="4"/>
  <c r="H20" i="4"/>
  <c r="F21" i="4"/>
  <c r="D22" i="4"/>
  <c r="B23" i="4"/>
  <c r="J23" i="4"/>
  <c r="H24" i="4"/>
  <c r="F25" i="4"/>
  <c r="D26" i="4"/>
  <c r="B27" i="4"/>
  <c r="J27" i="4"/>
  <c r="H28" i="4"/>
  <c r="F29" i="4"/>
  <c r="D30" i="4"/>
  <c r="B31" i="4"/>
  <c r="J31" i="4"/>
  <c r="H32" i="4"/>
  <c r="F33" i="4"/>
  <c r="D34" i="4"/>
  <c r="B35" i="4"/>
  <c r="J35" i="4"/>
  <c r="H36" i="4"/>
  <c r="C37" i="4"/>
  <c r="G37" i="4"/>
  <c r="A38" i="4"/>
  <c r="E38" i="4"/>
  <c r="I38" i="4"/>
  <c r="C39" i="4"/>
  <c r="G39" i="4"/>
  <c r="A40" i="4"/>
  <c r="E40" i="4"/>
  <c r="I40" i="4"/>
  <c r="C41" i="4"/>
  <c r="G41" i="4"/>
  <c r="A42" i="4"/>
  <c r="E42" i="4"/>
  <c r="I42" i="4"/>
  <c r="C43" i="4"/>
  <c r="G43" i="4"/>
  <c r="A44" i="4"/>
  <c r="E44" i="4"/>
  <c r="I44" i="4"/>
  <c r="C45" i="4"/>
  <c r="G45" i="4"/>
  <c r="A46" i="4"/>
  <c r="E46" i="4"/>
  <c r="I46" i="4"/>
  <c r="C47" i="4"/>
  <c r="G47" i="4"/>
  <c r="A48" i="4"/>
  <c r="E48" i="4"/>
  <c r="I48" i="4"/>
  <c r="C49" i="4"/>
  <c r="G49" i="4"/>
  <c r="A50" i="4"/>
  <c r="E50" i="4"/>
  <c r="I50" i="4"/>
  <c r="C51" i="4"/>
  <c r="B4" i="4"/>
  <c r="D7" i="4"/>
  <c r="F10" i="4"/>
  <c r="H13" i="4"/>
  <c r="J16" i="4"/>
  <c r="B20" i="4"/>
  <c r="D23" i="4"/>
  <c r="F26" i="4"/>
  <c r="H29" i="4"/>
  <c r="J32" i="4"/>
  <c r="B36" i="4"/>
  <c r="B38" i="4"/>
  <c r="H39" i="4"/>
  <c r="D41" i="4"/>
  <c r="J42" i="4"/>
  <c r="F44" i="4"/>
  <c r="B46" i="4"/>
  <c r="H47" i="4"/>
  <c r="D49" i="4"/>
  <c r="J50" i="4"/>
  <c r="A52" i="4"/>
  <c r="I52" i="4"/>
  <c r="D53" i="4"/>
  <c r="I53" i="4"/>
  <c r="D54" i="4"/>
  <c r="H54" i="4"/>
  <c r="B55" i="4"/>
  <c r="F55" i="4"/>
  <c r="J55" i="4"/>
  <c r="D56" i="4"/>
  <c r="H56" i="4"/>
  <c r="B57" i="4"/>
  <c r="F57" i="4"/>
  <c r="J57" i="4"/>
  <c r="D58" i="4"/>
  <c r="H58" i="4"/>
  <c r="B59" i="4"/>
  <c r="F59" i="4"/>
  <c r="J59" i="4"/>
  <c r="D60" i="4"/>
  <c r="H60" i="4"/>
  <c r="B61" i="4"/>
  <c r="F61" i="4"/>
  <c r="J61" i="4"/>
  <c r="D62" i="4"/>
  <c r="H62" i="4"/>
  <c r="B63" i="4"/>
  <c r="F63" i="4"/>
  <c r="J63" i="4"/>
  <c r="D64" i="4"/>
  <c r="H64" i="4"/>
  <c r="B65" i="4"/>
  <c r="F65" i="4"/>
  <c r="J65" i="4"/>
  <c r="D66" i="4"/>
  <c r="H66" i="4"/>
  <c r="B67" i="4"/>
  <c r="F67" i="4"/>
  <c r="J67" i="4"/>
  <c r="D68" i="4"/>
  <c r="H68" i="4"/>
  <c r="B69" i="4"/>
  <c r="F69" i="4"/>
  <c r="J69" i="4"/>
  <c r="D70" i="4"/>
  <c r="H70" i="4"/>
  <c r="B71" i="4"/>
  <c r="F71" i="4"/>
  <c r="J71" i="4"/>
  <c r="D72" i="4"/>
  <c r="H72" i="4"/>
  <c r="B73" i="4"/>
  <c r="F73" i="4"/>
  <c r="J73" i="4"/>
  <c r="D74" i="4"/>
  <c r="H74" i="4"/>
  <c r="B75" i="4"/>
  <c r="F75" i="4"/>
  <c r="J75" i="4"/>
  <c r="D76" i="4"/>
  <c r="H76" i="4"/>
  <c r="B77" i="4"/>
  <c r="F77" i="4"/>
  <c r="J77" i="4"/>
  <c r="D78" i="4"/>
  <c r="H78" i="4"/>
  <c r="B79" i="4"/>
  <c r="F79" i="4"/>
  <c r="J79" i="4"/>
  <c r="D80" i="4"/>
  <c r="H80" i="4"/>
  <c r="B81" i="4"/>
  <c r="F81" i="4"/>
  <c r="J81" i="4"/>
  <c r="D82" i="4"/>
  <c r="H82" i="4"/>
  <c r="B83" i="4"/>
  <c r="F83" i="4"/>
  <c r="J83" i="4"/>
  <c r="D84" i="4"/>
  <c r="H84" i="4"/>
  <c r="B85" i="4"/>
  <c r="F85" i="4"/>
  <c r="J85" i="4"/>
  <c r="D86" i="4"/>
  <c r="H86" i="4"/>
  <c r="B87" i="4"/>
  <c r="F87" i="4"/>
  <c r="J87" i="4"/>
  <c r="D88" i="4"/>
  <c r="H88" i="4"/>
  <c r="B89" i="4"/>
  <c r="F89" i="4"/>
  <c r="J89" i="4"/>
  <c r="D90" i="4"/>
  <c r="H90" i="4"/>
  <c r="B91" i="4"/>
  <c r="F91" i="4"/>
  <c r="J91" i="4"/>
  <c r="D92" i="4"/>
  <c r="H92" i="4"/>
  <c r="B93" i="4"/>
  <c r="F93" i="4"/>
  <c r="J93" i="4"/>
  <c r="D94" i="4"/>
  <c r="H94" i="4"/>
  <c r="B95" i="4"/>
  <c r="F95" i="4"/>
  <c r="J95" i="4"/>
  <c r="D96" i="4"/>
  <c r="H96" i="4"/>
  <c r="B97" i="4"/>
  <c r="F97" i="4"/>
  <c r="J97" i="4"/>
  <c r="D98" i="4"/>
  <c r="H98" i="4"/>
  <c r="B99" i="4"/>
  <c r="F99" i="4"/>
  <c r="J99" i="4"/>
  <c r="D100" i="4"/>
  <c r="H100" i="4"/>
  <c r="B101" i="4"/>
  <c r="F101" i="4"/>
  <c r="J101" i="4"/>
  <c r="E2" i="4"/>
  <c r="I2" i="4"/>
  <c r="D19" i="4"/>
  <c r="J40" i="4"/>
  <c r="H45" i="4"/>
  <c r="F50" i="4"/>
  <c r="C53" i="4"/>
  <c r="G54" i="4"/>
  <c r="I55" i="4"/>
  <c r="A57" i="4"/>
  <c r="C58" i="4"/>
  <c r="E59" i="4"/>
  <c r="C60" i="4"/>
  <c r="I61" i="4"/>
  <c r="A63" i="4"/>
  <c r="G64" i="4"/>
  <c r="I65" i="4"/>
  <c r="I67" i="4"/>
  <c r="A69" i="4"/>
  <c r="C70" i="4"/>
  <c r="J4" i="4"/>
  <c r="B8" i="4"/>
  <c r="D11" i="4"/>
  <c r="F14" i="4"/>
  <c r="H17" i="4"/>
  <c r="J20" i="4"/>
  <c r="B24" i="4"/>
  <c r="D27" i="4"/>
  <c r="F30" i="4"/>
  <c r="H33" i="4"/>
  <c r="J36" i="4"/>
  <c r="F38" i="4"/>
  <c r="B40" i="4"/>
  <c r="H41" i="4"/>
  <c r="D43" i="4"/>
  <c r="J44" i="4"/>
  <c r="F46" i="4"/>
  <c r="B48" i="4"/>
  <c r="H49" i="4"/>
  <c r="D51" i="4"/>
  <c r="B52" i="4"/>
  <c r="J52" i="4"/>
  <c r="E53" i="4"/>
  <c r="A54" i="4"/>
  <c r="E54" i="4"/>
  <c r="I54" i="4"/>
  <c r="C55" i="4"/>
  <c r="G55" i="4"/>
  <c r="A56" i="4"/>
  <c r="E56" i="4"/>
  <c r="I56" i="4"/>
  <c r="C57" i="4"/>
  <c r="G57" i="4"/>
  <c r="A58" i="4"/>
  <c r="E58" i="4"/>
  <c r="I58" i="4"/>
  <c r="C59" i="4"/>
  <c r="G59" i="4"/>
  <c r="A60" i="4"/>
  <c r="E60" i="4"/>
  <c r="I60" i="4"/>
  <c r="C61" i="4"/>
  <c r="G61" i="4"/>
  <c r="A62" i="4"/>
  <c r="E62" i="4"/>
  <c r="I62" i="4"/>
  <c r="C63" i="4"/>
  <c r="G63" i="4"/>
  <c r="A64" i="4"/>
  <c r="E64" i="4"/>
  <c r="I64" i="4"/>
  <c r="C65" i="4"/>
  <c r="G65" i="4"/>
  <c r="A66" i="4"/>
  <c r="E66" i="4"/>
  <c r="I66" i="4"/>
  <c r="C67" i="4"/>
  <c r="G67" i="4"/>
  <c r="A68" i="4"/>
  <c r="E68" i="4"/>
  <c r="I68" i="4"/>
  <c r="C69" i="4"/>
  <c r="G69" i="4"/>
  <c r="A70" i="4"/>
  <c r="E70" i="4"/>
  <c r="I70" i="4"/>
  <c r="C71" i="4"/>
  <c r="G71" i="4"/>
  <c r="A72" i="4"/>
  <c r="E72" i="4"/>
  <c r="I72" i="4"/>
  <c r="C73" i="4"/>
  <c r="G73" i="4"/>
  <c r="A74" i="4"/>
  <c r="E74" i="4"/>
  <c r="I74" i="4"/>
  <c r="C75" i="4"/>
  <c r="G75" i="4"/>
  <c r="A76" i="4"/>
  <c r="E76" i="4"/>
  <c r="I76" i="4"/>
  <c r="C77" i="4"/>
  <c r="G77" i="4"/>
  <c r="A78" i="4"/>
  <c r="E78" i="4"/>
  <c r="I78" i="4"/>
  <c r="C79" i="4"/>
  <c r="G79" i="4"/>
  <c r="A80" i="4"/>
  <c r="E80" i="4"/>
  <c r="I80" i="4"/>
  <c r="C81" i="4"/>
  <c r="G81" i="4"/>
  <c r="A82" i="4"/>
  <c r="E82" i="4"/>
  <c r="I82" i="4"/>
  <c r="C83" i="4"/>
  <c r="G83" i="4"/>
  <c r="A84" i="4"/>
  <c r="E84" i="4"/>
  <c r="I84" i="4"/>
  <c r="C85" i="4"/>
  <c r="G85" i="4"/>
  <c r="A86" i="4"/>
  <c r="E86" i="4"/>
  <c r="I86" i="4"/>
  <c r="C87" i="4"/>
  <c r="G87" i="4"/>
  <c r="A88" i="4"/>
  <c r="E88" i="4"/>
  <c r="I88" i="4"/>
  <c r="C89" i="4"/>
  <c r="G89" i="4"/>
  <c r="A90" i="4"/>
  <c r="E90" i="4"/>
  <c r="I90" i="4"/>
  <c r="C91" i="4"/>
  <c r="G91" i="4"/>
  <c r="A92" i="4"/>
  <c r="E92" i="4"/>
  <c r="I92" i="4"/>
  <c r="C93" i="4"/>
  <c r="G93" i="4"/>
  <c r="A94" i="4"/>
  <c r="E94" i="4"/>
  <c r="I94" i="4"/>
  <c r="C95" i="4"/>
  <c r="G95" i="4"/>
  <c r="A96" i="4"/>
  <c r="E96" i="4"/>
  <c r="I96" i="4"/>
  <c r="C97" i="4"/>
  <c r="G97" i="4"/>
  <c r="A98" i="4"/>
  <c r="E98" i="4"/>
  <c r="I98" i="4"/>
  <c r="C99" i="4"/>
  <c r="G99" i="4"/>
  <c r="A100" i="4"/>
  <c r="E100" i="4"/>
  <c r="I100" i="4"/>
  <c r="C101" i="4"/>
  <c r="G101" i="4"/>
  <c r="B2" i="4"/>
  <c r="F2" i="4"/>
  <c r="J2" i="4"/>
  <c r="F6" i="4"/>
  <c r="B16" i="4"/>
  <c r="H25" i="4"/>
  <c r="B32" i="4"/>
  <c r="D39" i="4"/>
  <c r="B44" i="4"/>
  <c r="D47" i="4"/>
  <c r="H51" i="4"/>
  <c r="H53" i="4"/>
  <c r="A55" i="4"/>
  <c r="C56" i="4"/>
  <c r="E57" i="4"/>
  <c r="A59" i="4"/>
  <c r="G60" i="4"/>
  <c r="C62" i="4"/>
  <c r="E63" i="4"/>
  <c r="A65" i="4"/>
  <c r="C66" i="4"/>
  <c r="E67" i="4"/>
  <c r="G68" i="4"/>
  <c r="I69" i="4"/>
  <c r="H5" i="4"/>
  <c r="J8" i="4"/>
  <c r="B12" i="4"/>
  <c r="D15" i="4"/>
  <c r="F18" i="4"/>
  <c r="H21" i="4"/>
  <c r="J24" i="4"/>
  <c r="B28" i="4"/>
  <c r="D31" i="4"/>
  <c r="F34" i="4"/>
  <c r="D37" i="4"/>
  <c r="J38" i="4"/>
  <c r="F40" i="4"/>
  <c r="B42" i="4"/>
  <c r="H43" i="4"/>
  <c r="D45" i="4"/>
  <c r="J46" i="4"/>
  <c r="F48" i="4"/>
  <c r="B50" i="4"/>
  <c r="G51" i="4"/>
  <c r="E52" i="4"/>
  <c r="A53" i="4"/>
  <c r="G53" i="4"/>
  <c r="B54" i="4"/>
  <c r="F54" i="4"/>
  <c r="J54" i="4"/>
  <c r="D55" i="4"/>
  <c r="H55" i="4"/>
  <c r="B56" i="4"/>
  <c r="F56" i="4"/>
  <c r="J56" i="4"/>
  <c r="D57" i="4"/>
  <c r="H57" i="4"/>
  <c r="B58" i="4"/>
  <c r="F58" i="4"/>
  <c r="J58" i="4"/>
  <c r="D59" i="4"/>
  <c r="H59" i="4"/>
  <c r="B60" i="4"/>
  <c r="F60" i="4"/>
  <c r="J60" i="4"/>
  <c r="D61" i="4"/>
  <c r="H61" i="4"/>
  <c r="B62" i="4"/>
  <c r="F62" i="4"/>
  <c r="J62" i="4"/>
  <c r="D63" i="4"/>
  <c r="H63" i="4"/>
  <c r="B64" i="4"/>
  <c r="F64" i="4"/>
  <c r="J64" i="4"/>
  <c r="D65" i="4"/>
  <c r="H65" i="4"/>
  <c r="B66" i="4"/>
  <c r="F66" i="4"/>
  <c r="J66" i="4"/>
  <c r="D67" i="4"/>
  <c r="H67" i="4"/>
  <c r="B68" i="4"/>
  <c r="F68" i="4"/>
  <c r="J68" i="4"/>
  <c r="D69" i="4"/>
  <c r="H69" i="4"/>
  <c r="B70" i="4"/>
  <c r="F70" i="4"/>
  <c r="J70" i="4"/>
  <c r="D71" i="4"/>
  <c r="H71" i="4"/>
  <c r="B72" i="4"/>
  <c r="F72" i="4"/>
  <c r="J72" i="4"/>
  <c r="D73" i="4"/>
  <c r="H73" i="4"/>
  <c r="B74" i="4"/>
  <c r="F74" i="4"/>
  <c r="J74" i="4"/>
  <c r="D75" i="4"/>
  <c r="H75" i="4"/>
  <c r="B76" i="4"/>
  <c r="F76" i="4"/>
  <c r="J76" i="4"/>
  <c r="D77" i="4"/>
  <c r="H77" i="4"/>
  <c r="B78" i="4"/>
  <c r="F78" i="4"/>
  <c r="J78" i="4"/>
  <c r="D79" i="4"/>
  <c r="H79" i="4"/>
  <c r="B80" i="4"/>
  <c r="F80" i="4"/>
  <c r="J80" i="4"/>
  <c r="D81" i="4"/>
  <c r="H81" i="4"/>
  <c r="B82" i="4"/>
  <c r="F82" i="4"/>
  <c r="J82" i="4"/>
  <c r="D83" i="4"/>
  <c r="H83" i="4"/>
  <c r="B84" i="4"/>
  <c r="F84" i="4"/>
  <c r="J84" i="4"/>
  <c r="D85" i="4"/>
  <c r="H85" i="4"/>
  <c r="B86" i="4"/>
  <c r="F86" i="4"/>
  <c r="J86" i="4"/>
  <c r="D87" i="4"/>
  <c r="H87" i="4"/>
  <c r="B88" i="4"/>
  <c r="F88" i="4"/>
  <c r="J88" i="4"/>
  <c r="D89" i="4"/>
  <c r="H89" i="4"/>
  <c r="B90" i="4"/>
  <c r="F90" i="4"/>
  <c r="J90" i="4"/>
  <c r="D91" i="4"/>
  <c r="H91" i="4"/>
  <c r="B92" i="4"/>
  <c r="F92" i="4"/>
  <c r="J92" i="4"/>
  <c r="D93" i="4"/>
  <c r="H93" i="4"/>
  <c r="B94" i="4"/>
  <c r="F94" i="4"/>
  <c r="J94" i="4"/>
  <c r="D95" i="4"/>
  <c r="H95" i="4"/>
  <c r="B96" i="4"/>
  <c r="F96" i="4"/>
  <c r="J96" i="4"/>
  <c r="D97" i="4"/>
  <c r="H97" i="4"/>
  <c r="B98" i="4"/>
  <c r="F98" i="4"/>
  <c r="J98" i="4"/>
  <c r="D99" i="4"/>
  <c r="H99" i="4"/>
  <c r="B100" i="4"/>
  <c r="F100" i="4"/>
  <c r="J100" i="4"/>
  <c r="D101" i="4"/>
  <c r="H101" i="4"/>
  <c r="C2" i="4"/>
  <c r="G2" i="4"/>
  <c r="A2" i="4"/>
  <c r="H9" i="4"/>
  <c r="J12" i="4"/>
  <c r="F22" i="4"/>
  <c r="J28" i="4"/>
  <c r="D35" i="4"/>
  <c r="H37" i="4"/>
  <c r="F42" i="4"/>
  <c r="J48" i="4"/>
  <c r="F52" i="4"/>
  <c r="C54" i="4"/>
  <c r="E55" i="4"/>
  <c r="G56" i="4"/>
  <c r="I57" i="4"/>
  <c r="G58" i="4"/>
  <c r="I59" i="4"/>
  <c r="A61" i="4"/>
  <c r="E61" i="4"/>
  <c r="G62" i="4"/>
  <c r="I63" i="4"/>
  <c r="C64" i="4"/>
  <c r="E65" i="4"/>
  <c r="G66" i="4"/>
  <c r="A67" i="4"/>
  <c r="C68" i="4"/>
  <c r="E69" i="4"/>
  <c r="I71" i="4"/>
  <c r="E73" i="4"/>
  <c r="A75" i="4"/>
  <c r="G76" i="4"/>
  <c r="C78" i="4"/>
  <c r="I79" i="4"/>
  <c r="E81" i="4"/>
  <c r="A83" i="4"/>
  <c r="G84" i="4"/>
  <c r="C86" i="4"/>
  <c r="I87" i="4"/>
  <c r="E89" i="4"/>
  <c r="A91" i="4"/>
  <c r="G92" i="4"/>
  <c r="C94" i="4"/>
  <c r="I95" i="4"/>
  <c r="E97" i="4"/>
  <c r="A99" i="4"/>
  <c r="G100" i="4"/>
  <c r="D2" i="4"/>
  <c r="A73" i="4"/>
  <c r="C76" i="4"/>
  <c r="A81" i="4"/>
  <c r="C84" i="4"/>
  <c r="A89" i="4"/>
  <c r="E95" i="4"/>
  <c r="G98" i="4"/>
  <c r="G70" i="4"/>
  <c r="C72" i="4"/>
  <c r="I73" i="4"/>
  <c r="E75" i="4"/>
  <c r="A77" i="4"/>
  <c r="G78" i="4"/>
  <c r="C80" i="4"/>
  <c r="I81" i="4"/>
  <c r="E83" i="4"/>
  <c r="A85" i="4"/>
  <c r="G86" i="4"/>
  <c r="C88" i="4"/>
  <c r="I89" i="4"/>
  <c r="E91" i="4"/>
  <c r="A93" i="4"/>
  <c r="G94" i="4"/>
  <c r="C96" i="4"/>
  <c r="I97" i="4"/>
  <c r="E99" i="4"/>
  <c r="A101" i="4"/>
  <c r="H2" i="4"/>
  <c r="E71" i="4"/>
  <c r="G74" i="4"/>
  <c r="I77" i="4"/>
  <c r="E79" i="4"/>
  <c r="G82" i="4"/>
  <c r="I85" i="4"/>
  <c r="E87" i="4"/>
  <c r="G90" i="4"/>
  <c r="C92" i="4"/>
  <c r="I93" i="4"/>
  <c r="A97" i="4"/>
  <c r="C100" i="4"/>
  <c r="I101" i="4"/>
  <c r="A71" i="4"/>
  <c r="G72" i="4"/>
  <c r="C74" i="4"/>
  <c r="I75" i="4"/>
  <c r="E77" i="4"/>
  <c r="A79" i="4"/>
  <c r="G80" i="4"/>
  <c r="C82" i="4"/>
  <c r="I83" i="4"/>
  <c r="E85" i="4"/>
  <c r="A87" i="4"/>
  <c r="G88" i="4"/>
  <c r="C90" i="4"/>
  <c r="I91" i="4"/>
  <c r="E93" i="4"/>
  <c r="A95" i="4"/>
  <c r="G96" i="4"/>
  <c r="C98" i="4"/>
  <c r="I99" i="4"/>
  <c r="E101" i="4"/>
</calcChain>
</file>

<file path=xl/sharedStrings.xml><?xml version="1.0" encoding="utf-8"?>
<sst xmlns="http://schemas.openxmlformats.org/spreadsheetml/2006/main" count="42" uniqueCount="30">
  <si>
    <t>Age</t>
  </si>
  <si>
    <t>Annual Income Increase</t>
  </si>
  <si>
    <t>Plan Year</t>
  </si>
  <si>
    <t>Working Income</t>
  </si>
  <si>
    <t>Earned Interest</t>
  </si>
  <si>
    <t>End Savings Balance</t>
  </si>
  <si>
    <t>Yearly Savings</t>
  </si>
  <si>
    <t>Yearly Expenditures</t>
  </si>
  <si>
    <t>Overall Net Gain/Loss</t>
  </si>
  <si>
    <t>Income Tax</t>
  </si>
  <si>
    <t>Current Age</t>
  </si>
  <si>
    <t>Current Annual Income</t>
  </si>
  <si>
    <t>Current Annual Expenses</t>
  </si>
  <si>
    <t>Current Retirement Savings</t>
  </si>
  <si>
    <t>Economic Assumptions</t>
  </si>
  <si>
    <t>Annual Inflation</t>
  </si>
  <si>
    <t>Desired Retirement Age</t>
  </si>
  <si>
    <t>Current Information</t>
  </si>
  <si>
    <t>Risk Tolerance (Pre-Retirement)</t>
  </si>
  <si>
    <t>Risk Tolerance (Post-Retirement)</t>
  </si>
  <si>
    <t>Conservative (Est. 4% Annual Return)</t>
  </si>
  <si>
    <t>Tax Rate</t>
  </si>
  <si>
    <t>Beginning Savings Balance</t>
  </si>
  <si>
    <t>Moderate  (Est. 6% Annual Return)</t>
  </si>
  <si>
    <t>Aggressive  (Est. 8% Annual Return)</t>
  </si>
  <si>
    <t>Pre-Retirement Investment Return</t>
  </si>
  <si>
    <t>Post-Retirement Investment Return</t>
  </si>
  <si>
    <t>Years Before Money Runs Out</t>
  </si>
  <si>
    <t>Age When Money Runs Out</t>
  </si>
  <si>
    <t>Retirement Savings Withdrawal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</si>
</sst>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0" borderId="4" applyNumberFormat="0" applyFill="0" applyAlignment="0" applyProtection="0"/>
    <xf numFmtId="9" fontId="6" fillId="0" borderId="0" applyFont="0" applyFill="0" applyBorder="0" applyAlignment="0" applyProtection="0"/>
    <xf numFmtId="0" fontId="7" fillId="0" borderId="5" applyNumberFormat="0" applyFill="0" applyAlignment="0" applyProtection="0"/>
  </cellStyleXfs>
  <cellXfs count="16">
    <xf numFmtId="0" fontId="0" fillId="0" borderId="0" xfId="0"/>
    <xf numFmtId="0" fontId="1" fillId="0" borderId="0" xfId="0" applyFont="1"/>
    <xf numFmtId="1" fontId="4" fillId="2" borderId="3" xfId="3" applyNumberFormat="1"/>
    <xf numFmtId="164" fontId="4" fillId="2" borderId="3" xfId="3" applyNumberFormat="1"/>
    <xf numFmtId="9" fontId="4" fillId="2" borderId="3" xfId="3" applyNumberFormat="1"/>
    <xf numFmtId="0" fontId="5" fillId="0" borderId="4" xfId="4"/>
    <xf numFmtId="0" fontId="3" fillId="0" borderId="2" xfId="2"/>
    <xf numFmtId="9" fontId="0" fillId="0" borderId="0" xfId="0" applyNumberFormat="1"/>
    <xf numFmtId="9" fontId="0" fillId="0" borderId="0" xfId="5" applyFont="1"/>
    <xf numFmtId="164" fontId="1" fillId="0" borderId="0" xfId="0" applyNumberFormat="1" applyFont="1"/>
    <xf numFmtId="164" fontId="0" fillId="0" borderId="0" xfId="0" applyNumberFormat="1"/>
    <xf numFmtId="4" fontId="1" fillId="0" borderId="0" xfId="0" applyNumberFormat="1" applyFont="1"/>
    <xf numFmtId="4" fontId="0" fillId="0" borderId="0" xfId="0" applyNumberFormat="1"/>
    <xf numFmtId="0" fontId="7" fillId="3" borderId="5" xfId="6" applyFill="1" applyAlignment="1">
      <alignment horizontal="center"/>
    </xf>
    <xf numFmtId="0" fontId="4" fillId="2" borderId="3" xfId="3" applyAlignment="1">
      <alignment horizontal="center"/>
    </xf>
    <xf numFmtId="0" fontId="2" fillId="0" borderId="1" xfId="1" applyAlignment="1">
      <alignment horizontal="center"/>
    </xf>
  </cellXfs>
  <cellStyles count="7">
    <cellStyle name="Heading 1" xfId="6" builtinId="16"/>
    <cellStyle name="Heading 2" xfId="1" builtinId="17"/>
    <cellStyle name="Heading 3" xfId="2" builtinId="18"/>
    <cellStyle name="Input" xfId="3" builtinId="20"/>
    <cellStyle name="Linked Cell" xfId="4" builtinId="24"/>
    <cellStyle name="Normal" xfId="0" builtinId="0"/>
    <cellStyle name="Percent" xfId="5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 Retirement Savings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[0]!dynamic_axis_labels</c:f>
              <c:numCache>
                <c:formatCode>General</c:formatCode>
                <c:ptCount val="25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</c:numCache>
            </c:numRef>
          </c:cat>
          <c:val>
            <c:numRef>
              <c:f>[0]!dynamic_series</c:f>
              <c:numCache>
                <c:formatCode>"$"#,##0.00</c:formatCode>
                <c:ptCount val="25"/>
                <c:pt idx="0">
                  <c:v>42000</c:v>
                </c:pt>
                <c:pt idx="1">
                  <c:v>55794</c:v>
                </c:pt>
                <c:pt idx="2">
                  <c:v>71572.38</c:v>
                </c:pt>
                <c:pt idx="3">
                  <c:v>89543.029800000004</c:v>
                </c:pt>
                <c:pt idx="4">
                  <c:v>109932.85311</c:v>
                </c:pt>
                <c:pt idx="5">
                  <c:v>132989.39648633997</c:v>
                </c:pt>
                <c:pt idx="6">
                  <c:v>158982.61327132376</c:v>
                </c:pt>
                <c:pt idx="7">
                  <c:v>188206.77353518739</c:v>
                </c:pt>
                <c:pt idx="8">
                  <c:v>220982.53190768757</c:v>
                </c:pt>
                <c:pt idx="9">
                  <c:v>257659.16614619963</c:v>
                </c:pt>
                <c:pt idx="10">
                  <c:v>298617.00032395171</c:v>
                </c:pt>
                <c:pt idx="11">
                  <c:v>344270.02764207101</c:v>
                </c:pt>
                <c:pt idx="12">
                  <c:v>395068.74907915399</c:v>
                </c:pt>
                <c:pt idx="13">
                  <c:v>451503.24539931311</c:v>
                </c:pt>
                <c:pt idx="14">
                  <c:v>514106.50145189121</c:v>
                </c:pt>
                <c:pt idx="15">
                  <c:v>583458.00322168565</c:v>
                </c:pt>
                <c:pt idx="16">
                  <c:v>546253.69365554128</c:v>
                </c:pt>
                <c:pt idx="17">
                  <c:v>504650.77182264492</c:v>
                </c:pt>
                <c:pt idx="18">
                  <c:v>458320.330376208</c:v>
                </c:pt>
                <c:pt idx="19">
                  <c:v>406911.77781031094</c:v>
                </c:pt>
                <c:pt idx="20">
                  <c:v>350051.47891880601</c:v>
                </c:pt>
                <c:pt idx="21">
                  <c:v>287341.31192700705</c:v>
                </c:pt>
                <c:pt idx="22">
                  <c:v>218357.13724389233</c:v>
                </c:pt>
                <c:pt idx="23">
                  <c:v>142647.17247782869</c:v>
                </c:pt>
                <c:pt idx="24">
                  <c:v>59730.268035780318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D-4A03-908B-9FEB28BAC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749200"/>
        <c:axId val="1619735472"/>
      </c:lineChart>
      <c:catAx>
        <c:axId val="161974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35472"/>
        <c:crosses val="autoZero"/>
        <c:auto val="1"/>
        <c:lblAlgn val="ctr"/>
        <c:lblOffset val="100"/>
        <c:tickLblSkip val="5"/>
        <c:noMultiLvlLbl val="0"/>
      </c:catAx>
      <c:valAx>
        <c:axId val="16197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croll" dx="31" fmlaLink="$B$2" horiz="1" max="70" min="40" page="10" val="5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7620</xdr:colOff>
          <xdr:row>1</xdr:row>
          <xdr:rowOff>175260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606425</xdr:colOff>
      <xdr:row>2</xdr:row>
      <xdr:rowOff>15874</xdr:rowOff>
    </xdr:from>
    <xdr:to>
      <xdr:col>15</xdr:col>
      <xdr:colOff>12701</xdr:colOff>
      <xdr:row>19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showGridLines="0" tabSelected="1" workbookViewId="0">
      <selection sqref="A1:B1"/>
    </sheetView>
  </sheetViews>
  <sheetFormatPr defaultRowHeight="14.4" x14ac:dyDescent="0.3"/>
  <cols>
    <col min="1" max="1" width="32.5546875" bestFit="1" customWidth="1"/>
    <col min="2" max="2" width="15.44140625" bestFit="1" customWidth="1"/>
  </cols>
  <sheetData>
    <row r="1" spans="1:15" ht="20.399999999999999" thickBot="1" x14ac:dyDescent="0.45">
      <c r="A1" s="15" t="s">
        <v>16</v>
      </c>
      <c r="B1" s="15"/>
      <c r="D1" s="13" t="str">
        <f>IF(years_before_money_runs_out&gt;=100,"Enjoy your LOOONG retirement!","You will run out of money at "&amp;age_when_money_runs_out&amp;" years old.")</f>
        <v>You will run out of money at 60 years old.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.6" thickTop="1" thickBot="1" x14ac:dyDescent="0.35">
      <c r="B2" s="5">
        <v>51</v>
      </c>
    </row>
    <row r="3" spans="1:15" ht="15" thickTop="1" x14ac:dyDescent="0.3"/>
    <row r="4" spans="1:15" ht="17.55" customHeight="1" thickBot="1" x14ac:dyDescent="0.4">
      <c r="A4" s="15" t="s">
        <v>17</v>
      </c>
      <c r="B4" s="15"/>
    </row>
    <row r="5" spans="1:15" ht="15.6" thickTop="1" thickBot="1" x14ac:dyDescent="0.35">
      <c r="A5" s="6" t="s">
        <v>10</v>
      </c>
      <c r="B5" s="2">
        <v>35</v>
      </c>
    </row>
    <row r="6" spans="1:15" ht="15" thickBot="1" x14ac:dyDescent="0.35">
      <c r="A6" s="6" t="s">
        <v>11</v>
      </c>
      <c r="B6" s="3">
        <v>70000</v>
      </c>
    </row>
    <row r="7" spans="1:15" ht="15" thickBot="1" x14ac:dyDescent="0.35">
      <c r="A7" s="6" t="s">
        <v>12</v>
      </c>
      <c r="B7" s="3">
        <v>45000</v>
      </c>
    </row>
    <row r="8" spans="1:15" ht="15" thickBot="1" x14ac:dyDescent="0.35">
      <c r="A8" s="6" t="s">
        <v>13</v>
      </c>
      <c r="B8" s="3">
        <v>30000</v>
      </c>
    </row>
    <row r="9" spans="1:15" ht="14.55" customHeight="1" x14ac:dyDescent="0.3"/>
    <row r="10" spans="1:15" ht="18" thickBot="1" x14ac:dyDescent="0.4">
      <c r="A10" s="15" t="s">
        <v>14</v>
      </c>
      <c r="B10" s="15"/>
    </row>
    <row r="11" spans="1:15" ht="15.6" thickTop="1" thickBot="1" x14ac:dyDescent="0.35">
      <c r="A11" s="6" t="s">
        <v>15</v>
      </c>
      <c r="B11" s="4">
        <v>0.03</v>
      </c>
    </row>
    <row r="12" spans="1:15" ht="15" thickBot="1" x14ac:dyDescent="0.35">
      <c r="A12" s="6" t="s">
        <v>1</v>
      </c>
      <c r="B12" s="4">
        <v>0.04</v>
      </c>
    </row>
    <row r="13" spans="1:15" ht="15" thickBot="1" x14ac:dyDescent="0.35">
      <c r="A13" s="6" t="s">
        <v>21</v>
      </c>
      <c r="B13" s="4">
        <v>0.22</v>
      </c>
    </row>
    <row r="14" spans="1:15" ht="14.55" customHeight="1" x14ac:dyDescent="0.3"/>
    <row r="15" spans="1:15" ht="18" thickBot="1" x14ac:dyDescent="0.4">
      <c r="A15" s="15" t="s">
        <v>18</v>
      </c>
      <c r="B15" s="15"/>
    </row>
    <row r="16" spans="1:15" ht="15" thickTop="1" x14ac:dyDescent="0.3">
      <c r="A16" s="14" t="s">
        <v>24</v>
      </c>
      <c r="B16" s="14"/>
    </row>
    <row r="17" spans="1:2" ht="14.55" customHeight="1" x14ac:dyDescent="0.3"/>
    <row r="18" spans="1:2" ht="18" thickBot="1" x14ac:dyDescent="0.4">
      <c r="A18" s="15" t="s">
        <v>19</v>
      </c>
      <c r="B18" s="15"/>
    </row>
    <row r="19" spans="1:2" ht="15" thickTop="1" x14ac:dyDescent="0.3">
      <c r="A19" s="14" t="s">
        <v>23</v>
      </c>
      <c r="B19" s="14"/>
    </row>
    <row r="20" spans="1:2" ht="14.55" customHeight="1" x14ac:dyDescent="0.3"/>
  </sheetData>
  <mergeCells count="8">
    <mergeCell ref="D1:O1"/>
    <mergeCell ref="A16:B16"/>
    <mergeCell ref="A19:B19"/>
    <mergeCell ref="A1:B1"/>
    <mergeCell ref="A4:B4"/>
    <mergeCell ref="A10:B10"/>
    <mergeCell ref="A15:B15"/>
    <mergeCell ref="A18:B18"/>
  </mergeCells>
  <conditionalFormatting sqref="D1:O1">
    <cfRule type="expression" dxfId="0" priority="1">
      <formula>age_when_money_runs_out&lt;85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0</xdr:col>
                    <xdr:colOff>0</xdr:colOff>
                    <xdr:row>1</xdr:row>
                    <xdr:rowOff>0</xdr:rowOff>
                  </from>
                  <to>
                    <xdr:col>1</xdr:col>
                    <xdr:colOff>7620</xdr:colOff>
                    <xdr:row>1</xdr:row>
                    <xdr:rowOff>175260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668757E-30FF-4D8F-B7DE-6D8FAD58E538}">
          <x14:formula1>
            <xm:f>Support!$A$1:$A$3</xm:f>
          </x14:formula1>
          <xm:sqref>A19:B19 A16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8B35-8F49-4D24-889F-AB2B9A91DDB0}">
  <dimension ref="A1:J10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7.5546875" customWidth="1"/>
    <col min="2" max="2" width="14.6640625" style="12" bestFit="1" customWidth="1"/>
    <col min="3" max="3" width="10.33203125" style="12" bestFit="1" customWidth="1"/>
    <col min="4" max="4" width="17.5546875" style="12" bestFit="1" customWidth="1"/>
    <col min="5" max="5" width="12.44140625" style="12" bestFit="1" customWidth="1"/>
    <col min="6" max="6" width="22.6640625" style="12" bestFit="1" customWidth="1"/>
    <col min="7" max="7" width="13.88671875" style="12" bestFit="1" customWidth="1"/>
    <col min="8" max="8" width="27.44140625" style="12" bestFit="1" customWidth="1"/>
    <col min="9" max="9" width="17.6640625" style="12" bestFit="1" customWidth="1"/>
    <col min="10" max="10" width="19" style="12" bestFit="1" customWidth="1"/>
  </cols>
  <sheetData>
    <row r="1" spans="1:10" x14ac:dyDescent="0.3">
      <c r="A1" s="1" t="s">
        <v>0</v>
      </c>
      <c r="B1" s="11" t="s">
        <v>3</v>
      </c>
      <c r="C1" s="11" t="s">
        <v>9</v>
      </c>
      <c r="D1" s="11" t="s">
        <v>7</v>
      </c>
      <c r="E1" s="11" t="s">
        <v>6</v>
      </c>
      <c r="F1" s="11" t="s">
        <v>22</v>
      </c>
      <c r="G1" s="11" t="s">
        <v>4</v>
      </c>
      <c r="H1" s="11" t="s">
        <v>29</v>
      </c>
      <c r="I1" s="11" t="s">
        <v>5</v>
      </c>
      <c r="J1" s="11" t="s">
        <v>8</v>
      </c>
    </row>
    <row r="2" spans="1:10" x14ac:dyDescent="0.3">
      <c r="A2">
        <f>IF(Calculations!$B2&lt;age_when_money_runs_out,Calculations!B2,"")</f>
        <v>35</v>
      </c>
      <c r="B2" s="12">
        <f>IF(Calculations!$B2&lt;age_when_money_runs_out,Calculations!C2,"")</f>
        <v>70000</v>
      </c>
      <c r="C2" s="12">
        <f>IF(Calculations!$B2&lt;age_when_money_runs_out,Calculations!D2,"")</f>
        <v>15400</v>
      </c>
      <c r="D2" s="12">
        <f>IF(Calculations!$B2&lt;age_when_money_runs_out,Calculations!E2,"")</f>
        <v>45000</v>
      </c>
      <c r="E2" s="12">
        <f>IF(Calculations!$B2&lt;age_when_money_runs_out,Calculations!F2,"")</f>
        <v>9600</v>
      </c>
      <c r="F2" s="12">
        <f>IF(Calculations!$B2&lt;age_when_money_runs_out,Calculations!G2,"")</f>
        <v>30000</v>
      </c>
      <c r="G2" s="12">
        <f>IF(Calculations!$B2&lt;age_when_money_runs_out,Calculations!H2,"")</f>
        <v>2400</v>
      </c>
      <c r="H2" s="12">
        <f>IF(Calculations!$B2&lt;age_when_money_runs_out,Calculations!I2,"")</f>
        <v>0</v>
      </c>
      <c r="I2" s="12">
        <f>IF(Calculations!$B2&lt;age_when_money_runs_out,Calculations!J2,"")</f>
        <v>42000</v>
      </c>
      <c r="J2" s="12">
        <f>IF(Calculations!$B2&lt;age_when_money_runs_out,Calculations!K2,"")</f>
        <v>12000</v>
      </c>
    </row>
    <row r="3" spans="1:10" x14ac:dyDescent="0.3">
      <c r="A3">
        <f>IF(Calculations!$B3&lt;age_when_money_runs_out,Calculations!B3,"")</f>
        <v>36</v>
      </c>
      <c r="B3" s="12">
        <f>IF(Calculations!$B3&lt;age_when_money_runs_out,Calculations!C3,"")</f>
        <v>72800</v>
      </c>
      <c r="C3" s="12">
        <f>IF(Calculations!$B3&lt;age_when_money_runs_out,Calculations!D3,"")</f>
        <v>16016</v>
      </c>
      <c r="D3" s="12">
        <f>IF(Calculations!$B3&lt;age_when_money_runs_out,Calculations!E3,"")</f>
        <v>46350</v>
      </c>
      <c r="E3" s="12">
        <f>IF(Calculations!$B3&lt;age_when_money_runs_out,Calculations!F3,"")</f>
        <v>10434</v>
      </c>
      <c r="F3" s="12">
        <f>IF(Calculations!$B3&lt;age_when_money_runs_out,Calculations!G3,"")</f>
        <v>42000</v>
      </c>
      <c r="G3" s="12">
        <f>IF(Calculations!$B3&lt;age_when_money_runs_out,Calculations!H3,"")</f>
        <v>3360</v>
      </c>
      <c r="H3" s="12">
        <f>IF(Calculations!$B3&lt;age_when_money_runs_out,Calculations!I3,"")</f>
        <v>0</v>
      </c>
      <c r="I3" s="12">
        <f>IF(Calculations!$B3&lt;age_when_money_runs_out,Calculations!J3,"")</f>
        <v>55794</v>
      </c>
      <c r="J3" s="12">
        <f>IF(Calculations!$B3&lt;age_when_money_runs_out,Calculations!K3,"")</f>
        <v>13794</v>
      </c>
    </row>
    <row r="4" spans="1:10" x14ac:dyDescent="0.3">
      <c r="A4">
        <f>IF(Calculations!$B4&lt;age_when_money_runs_out,Calculations!B4,"")</f>
        <v>37</v>
      </c>
      <c r="B4" s="12">
        <f>IF(Calculations!$B4&lt;age_when_money_runs_out,Calculations!C4,"")</f>
        <v>75712</v>
      </c>
      <c r="C4" s="12">
        <f>IF(Calculations!$B4&lt;age_when_money_runs_out,Calculations!D4,"")</f>
        <v>16656.64</v>
      </c>
      <c r="D4" s="12">
        <f>IF(Calculations!$B4&lt;age_when_money_runs_out,Calculations!E4,"")</f>
        <v>47740.5</v>
      </c>
      <c r="E4" s="12">
        <f>IF(Calculations!$B4&lt;age_when_money_runs_out,Calculations!F4,"")</f>
        <v>11314.86</v>
      </c>
      <c r="F4" s="12">
        <f>IF(Calculations!$B4&lt;age_when_money_runs_out,Calculations!G4,"")</f>
        <v>55794</v>
      </c>
      <c r="G4" s="12">
        <f>IF(Calculations!$B4&lt;age_when_money_runs_out,Calculations!H4,"")</f>
        <v>4463.5200000000004</v>
      </c>
      <c r="H4" s="12">
        <f>IF(Calculations!$B4&lt;age_when_money_runs_out,Calculations!I4,"")</f>
        <v>0</v>
      </c>
      <c r="I4" s="12">
        <f>IF(Calculations!$B4&lt;age_when_money_runs_out,Calculations!J4,"")</f>
        <v>71572.38</v>
      </c>
      <c r="J4" s="12">
        <f>IF(Calculations!$B4&lt;age_when_money_runs_out,Calculations!K4,"")</f>
        <v>15778.380000000005</v>
      </c>
    </row>
    <row r="5" spans="1:10" x14ac:dyDescent="0.3">
      <c r="A5">
        <f>IF(Calculations!$B5&lt;age_when_money_runs_out,Calculations!B5,"")</f>
        <v>38</v>
      </c>
      <c r="B5" s="12">
        <f>IF(Calculations!$B5&lt;age_when_money_runs_out,Calculations!C5,"")</f>
        <v>78740.479999999996</v>
      </c>
      <c r="C5" s="12">
        <f>IF(Calculations!$B5&lt;age_when_money_runs_out,Calculations!D5,"")</f>
        <v>17322.905599999998</v>
      </c>
      <c r="D5" s="12">
        <f>IF(Calculations!$B5&lt;age_when_money_runs_out,Calculations!E5,"")</f>
        <v>49172.714999999997</v>
      </c>
      <c r="E5" s="12">
        <f>IF(Calculations!$B5&lt;age_when_money_runs_out,Calculations!F5,"")</f>
        <v>12244.859400000001</v>
      </c>
      <c r="F5" s="12">
        <f>IF(Calculations!$B5&lt;age_when_money_runs_out,Calculations!G5,"")</f>
        <v>71572.38</v>
      </c>
      <c r="G5" s="12">
        <f>IF(Calculations!$B5&lt;age_when_money_runs_out,Calculations!H5,"")</f>
        <v>5725.7904000000008</v>
      </c>
      <c r="H5" s="12">
        <f>IF(Calculations!$B5&lt;age_when_money_runs_out,Calculations!I5,"")</f>
        <v>0</v>
      </c>
      <c r="I5" s="12">
        <f>IF(Calculations!$B5&lt;age_when_money_runs_out,Calculations!J5,"")</f>
        <v>89543.029800000004</v>
      </c>
      <c r="J5" s="12">
        <f>IF(Calculations!$B5&lt;age_when_money_runs_out,Calculations!K5,"")</f>
        <v>17970.649799999999</v>
      </c>
    </row>
    <row r="6" spans="1:10" x14ac:dyDescent="0.3">
      <c r="A6">
        <f>IF(Calculations!$B6&lt;age_when_money_runs_out,Calculations!B6,"")</f>
        <v>39</v>
      </c>
      <c r="B6" s="12">
        <f>IF(Calculations!$B6&lt;age_when_money_runs_out,Calculations!C6,"")</f>
        <v>81890.099199999997</v>
      </c>
      <c r="C6" s="12">
        <f>IF(Calculations!$B6&lt;age_when_money_runs_out,Calculations!D6,"")</f>
        <v>18015.821823999999</v>
      </c>
      <c r="D6" s="12">
        <f>IF(Calculations!$B6&lt;age_when_money_runs_out,Calculations!E6,"")</f>
        <v>50647.896449999993</v>
      </c>
      <c r="E6" s="12">
        <f>IF(Calculations!$B6&lt;age_when_money_runs_out,Calculations!F6,"")</f>
        <v>13226.380926000005</v>
      </c>
      <c r="F6" s="12">
        <f>IF(Calculations!$B6&lt;age_when_money_runs_out,Calculations!G6,"")</f>
        <v>89543.029800000004</v>
      </c>
      <c r="G6" s="12">
        <f>IF(Calculations!$B6&lt;age_when_money_runs_out,Calculations!H6,"")</f>
        <v>7163.4423840000009</v>
      </c>
      <c r="H6" s="12">
        <f>IF(Calculations!$B6&lt;age_when_money_runs_out,Calculations!I6,"")</f>
        <v>0</v>
      </c>
      <c r="I6" s="12">
        <f>IF(Calculations!$B6&lt;age_when_money_runs_out,Calculations!J6,"")</f>
        <v>109932.85311</v>
      </c>
      <c r="J6" s="12">
        <f>IF(Calculations!$B6&lt;age_when_money_runs_out,Calculations!K6,"")</f>
        <v>20389.823309999992</v>
      </c>
    </row>
    <row r="7" spans="1:10" x14ac:dyDescent="0.3">
      <c r="A7">
        <f>IF(Calculations!$B7&lt;age_when_money_runs_out,Calculations!B7,"")</f>
        <v>40</v>
      </c>
      <c r="B7" s="12">
        <f>IF(Calculations!$B7&lt;age_when_money_runs_out,Calculations!C7,"")</f>
        <v>85165.703167999993</v>
      </c>
      <c r="C7" s="12">
        <f>IF(Calculations!$B7&lt;age_when_money_runs_out,Calculations!D7,"")</f>
        <v>18736.454696959998</v>
      </c>
      <c r="D7" s="12">
        <f>IF(Calculations!$B7&lt;age_when_money_runs_out,Calculations!E7,"")</f>
        <v>52167.333343499995</v>
      </c>
      <c r="E7" s="12">
        <f>IF(Calculations!$B7&lt;age_when_money_runs_out,Calculations!F7,"")</f>
        <v>14261.915127539993</v>
      </c>
      <c r="F7" s="12">
        <f>IF(Calculations!$B7&lt;age_when_money_runs_out,Calculations!G7,"")</f>
        <v>109932.85311</v>
      </c>
      <c r="G7" s="12">
        <f>IF(Calculations!$B7&lt;age_when_money_runs_out,Calculations!H7,"")</f>
        <v>8794.6282487999997</v>
      </c>
      <c r="H7" s="12">
        <f>IF(Calculations!$B7&lt;age_when_money_runs_out,Calculations!I7,"")</f>
        <v>0</v>
      </c>
      <c r="I7" s="12">
        <f>IF(Calculations!$B7&lt;age_when_money_runs_out,Calculations!J7,"")</f>
        <v>132989.39648633997</v>
      </c>
      <c r="J7" s="12">
        <f>IF(Calculations!$B7&lt;age_when_money_runs_out,Calculations!K7,"")</f>
        <v>23056.543376339978</v>
      </c>
    </row>
    <row r="8" spans="1:10" x14ac:dyDescent="0.3">
      <c r="A8">
        <f>IF(Calculations!$B8&lt;age_when_money_runs_out,Calculations!B8,"")</f>
        <v>41</v>
      </c>
      <c r="B8" s="12">
        <f>IF(Calculations!$B8&lt;age_when_money_runs_out,Calculations!C8,"")</f>
        <v>88572.331294719988</v>
      </c>
      <c r="C8" s="12">
        <f>IF(Calculations!$B8&lt;age_when_money_runs_out,Calculations!D8,"")</f>
        <v>19485.912884838399</v>
      </c>
      <c r="D8" s="12">
        <f>IF(Calculations!$B8&lt;age_when_money_runs_out,Calculations!E8,"")</f>
        <v>53732.353343804993</v>
      </c>
      <c r="E8" s="12">
        <f>IF(Calculations!$B8&lt;age_when_money_runs_out,Calculations!F8,"")</f>
        <v>15354.065066076597</v>
      </c>
      <c r="F8" s="12">
        <f>IF(Calculations!$B8&lt;age_when_money_runs_out,Calculations!G8,"")</f>
        <v>132989.39648633997</v>
      </c>
      <c r="G8" s="12">
        <f>IF(Calculations!$B8&lt;age_when_money_runs_out,Calculations!H8,"")</f>
        <v>10639.151718907198</v>
      </c>
      <c r="H8" s="12">
        <f>IF(Calculations!$B8&lt;age_when_money_runs_out,Calculations!I8,"")</f>
        <v>0</v>
      </c>
      <c r="I8" s="12">
        <f>IF(Calculations!$B8&lt;age_when_money_runs_out,Calculations!J8,"")</f>
        <v>158982.61327132376</v>
      </c>
      <c r="J8" s="12">
        <f>IF(Calculations!$B8&lt;age_when_money_runs_out,Calculations!K8,"")</f>
        <v>25993.216784983786</v>
      </c>
    </row>
    <row r="9" spans="1:10" x14ac:dyDescent="0.3">
      <c r="A9">
        <f>IF(Calculations!$B9&lt;age_when_money_runs_out,Calculations!B9,"")</f>
        <v>42</v>
      </c>
      <c r="B9" s="12">
        <f>IF(Calculations!$B9&lt;age_when_money_runs_out,Calculations!C9,"")</f>
        <v>92115.224546508791</v>
      </c>
      <c r="C9" s="12">
        <f>IF(Calculations!$B9&lt;age_when_money_runs_out,Calculations!D9,"")</f>
        <v>20265.349400231935</v>
      </c>
      <c r="D9" s="12">
        <f>IF(Calculations!$B9&lt;age_when_money_runs_out,Calculations!E9,"")</f>
        <v>55344.32394411914</v>
      </c>
      <c r="E9" s="12">
        <f>IF(Calculations!$B9&lt;age_when_money_runs_out,Calculations!F9,"")</f>
        <v>16505.551202157716</v>
      </c>
      <c r="F9" s="12">
        <f>IF(Calculations!$B9&lt;age_when_money_runs_out,Calculations!G9,"")</f>
        <v>158982.61327132376</v>
      </c>
      <c r="G9" s="12">
        <f>IF(Calculations!$B9&lt;age_when_money_runs_out,Calculations!H9,"")</f>
        <v>12718.609061705902</v>
      </c>
      <c r="H9" s="12">
        <f>IF(Calculations!$B9&lt;age_when_money_runs_out,Calculations!I9,"")</f>
        <v>0</v>
      </c>
      <c r="I9" s="12">
        <f>IF(Calculations!$B9&lt;age_when_money_runs_out,Calculations!J9,"")</f>
        <v>188206.77353518739</v>
      </c>
      <c r="J9" s="12">
        <f>IF(Calculations!$B9&lt;age_when_money_runs_out,Calculations!K9,"")</f>
        <v>29224.160263863625</v>
      </c>
    </row>
    <row r="10" spans="1:10" x14ac:dyDescent="0.3">
      <c r="A10">
        <f>IF(Calculations!$B10&lt;age_when_money_runs_out,Calculations!B10,"")</f>
        <v>43</v>
      </c>
      <c r="B10" s="12">
        <f>IF(Calculations!$B10&lt;age_when_money_runs_out,Calculations!C10,"")</f>
        <v>95799.833528369141</v>
      </c>
      <c r="C10" s="12">
        <f>IF(Calculations!$B10&lt;age_when_money_runs_out,Calculations!D10,"")</f>
        <v>21075.963376241212</v>
      </c>
      <c r="D10" s="12">
        <f>IF(Calculations!$B10&lt;age_when_money_runs_out,Calculations!E10,"")</f>
        <v>57004.653662442717</v>
      </c>
      <c r="E10" s="12">
        <f>IF(Calculations!$B10&lt;age_when_money_runs_out,Calculations!F10,"")</f>
        <v>17719.216489685212</v>
      </c>
      <c r="F10" s="12">
        <f>IF(Calculations!$B10&lt;age_when_money_runs_out,Calculations!G10,"")</f>
        <v>188206.77353518739</v>
      </c>
      <c r="G10" s="12">
        <f>IF(Calculations!$B10&lt;age_when_money_runs_out,Calculations!H10,"")</f>
        <v>15056.54188281499</v>
      </c>
      <c r="H10" s="12">
        <f>IF(Calculations!$B10&lt;age_when_money_runs_out,Calculations!I10,"")</f>
        <v>0</v>
      </c>
      <c r="I10" s="12">
        <f>IF(Calculations!$B10&lt;age_when_money_runs_out,Calculations!J10,"")</f>
        <v>220982.53190768757</v>
      </c>
      <c r="J10" s="12">
        <f>IF(Calculations!$B10&lt;age_when_money_runs_out,Calculations!K10,"")</f>
        <v>32775.75837250019</v>
      </c>
    </row>
    <row r="11" spans="1:10" x14ac:dyDescent="0.3">
      <c r="A11">
        <f>IF(Calculations!$B11&lt;age_when_money_runs_out,Calculations!B11,"")</f>
        <v>44</v>
      </c>
      <c r="B11" s="12">
        <f>IF(Calculations!$B11&lt;age_when_money_runs_out,Calculations!C11,"")</f>
        <v>99631.826869503901</v>
      </c>
      <c r="C11" s="12">
        <f>IF(Calculations!$B11&lt;age_when_money_runs_out,Calculations!D11,"")</f>
        <v>21919.001911290859</v>
      </c>
      <c r="D11" s="12">
        <f>IF(Calculations!$B11&lt;age_when_money_runs_out,Calculations!E11,"")</f>
        <v>58714.793272315997</v>
      </c>
      <c r="E11" s="12">
        <f>IF(Calculations!$B11&lt;age_when_money_runs_out,Calculations!F11,"")</f>
        <v>18998.03168589704</v>
      </c>
      <c r="F11" s="12">
        <f>IF(Calculations!$B11&lt;age_when_money_runs_out,Calculations!G11,"")</f>
        <v>220982.53190768757</v>
      </c>
      <c r="G11" s="12">
        <f>IF(Calculations!$B11&lt;age_when_money_runs_out,Calculations!H11,"")</f>
        <v>17678.602552615008</v>
      </c>
      <c r="H11" s="12">
        <f>IF(Calculations!$B11&lt;age_when_money_runs_out,Calculations!I11,"")</f>
        <v>0</v>
      </c>
      <c r="I11" s="12">
        <f>IF(Calculations!$B11&lt;age_when_money_runs_out,Calculations!J11,"")</f>
        <v>257659.16614619963</v>
      </c>
      <c r="J11" s="12">
        <f>IF(Calculations!$B11&lt;age_when_money_runs_out,Calculations!K11,"")</f>
        <v>36676.634238512052</v>
      </c>
    </row>
    <row r="12" spans="1:10" x14ac:dyDescent="0.3">
      <c r="A12">
        <f>IF(Calculations!$B12&lt;age_when_money_runs_out,Calculations!B12,"")</f>
        <v>45</v>
      </c>
      <c r="B12" s="12">
        <f>IF(Calculations!$B12&lt;age_when_money_runs_out,Calculations!C12,"")</f>
        <v>103617.09994428405</v>
      </c>
      <c r="C12" s="12">
        <f>IF(Calculations!$B12&lt;age_when_money_runs_out,Calculations!D12,"")</f>
        <v>22795.761987742491</v>
      </c>
      <c r="D12" s="12">
        <f>IF(Calculations!$B12&lt;age_when_money_runs_out,Calculations!E12,"")</f>
        <v>60476.237070485477</v>
      </c>
      <c r="E12" s="12">
        <f>IF(Calculations!$B12&lt;age_when_money_runs_out,Calculations!F12,"")</f>
        <v>20345.100886056091</v>
      </c>
      <c r="F12" s="12">
        <f>IF(Calculations!$B12&lt;age_when_money_runs_out,Calculations!G12,"")</f>
        <v>257659.16614619963</v>
      </c>
      <c r="G12" s="12">
        <f>IF(Calculations!$B12&lt;age_when_money_runs_out,Calculations!H12,"")</f>
        <v>20612.733291695971</v>
      </c>
      <c r="H12" s="12">
        <f>IF(Calculations!$B12&lt;age_when_money_runs_out,Calculations!I12,"")</f>
        <v>0</v>
      </c>
      <c r="I12" s="12">
        <f>IF(Calculations!$B12&lt;age_when_money_runs_out,Calculations!J12,"")</f>
        <v>298617.00032395171</v>
      </c>
      <c r="J12" s="12">
        <f>IF(Calculations!$B12&lt;age_when_money_runs_out,Calculations!K12,"")</f>
        <v>40957.834177752084</v>
      </c>
    </row>
    <row r="13" spans="1:10" x14ac:dyDescent="0.3">
      <c r="A13">
        <f>IF(Calculations!$B13&lt;age_when_money_runs_out,Calculations!B13,"")</f>
        <v>46</v>
      </c>
      <c r="B13" s="12">
        <f>IF(Calculations!$B13&lt;age_when_money_runs_out,Calculations!C13,"")</f>
        <v>107761.78394205542</v>
      </c>
      <c r="C13" s="12">
        <f>IF(Calculations!$B13&lt;age_when_money_runs_out,Calculations!D13,"")</f>
        <v>23707.592467252194</v>
      </c>
      <c r="D13" s="12">
        <f>IF(Calculations!$B13&lt;age_when_money_runs_out,Calculations!E13,"")</f>
        <v>62290.524182600042</v>
      </c>
      <c r="E13" s="12">
        <f>IF(Calculations!$B13&lt;age_when_money_runs_out,Calculations!F13,"")</f>
        <v>21763.667292203187</v>
      </c>
      <c r="F13" s="12">
        <f>IF(Calculations!$B13&lt;age_when_money_runs_out,Calculations!G13,"")</f>
        <v>298617.00032395171</v>
      </c>
      <c r="G13" s="12">
        <f>IF(Calculations!$B13&lt;age_when_money_runs_out,Calculations!H13,"")</f>
        <v>23889.360025916136</v>
      </c>
      <c r="H13" s="12">
        <f>IF(Calculations!$B13&lt;age_when_money_runs_out,Calculations!I13,"")</f>
        <v>0</v>
      </c>
      <c r="I13" s="12">
        <f>IF(Calculations!$B13&lt;age_when_money_runs_out,Calculations!J13,"")</f>
        <v>344270.02764207101</v>
      </c>
      <c r="J13" s="12">
        <f>IF(Calculations!$B13&lt;age_when_money_runs_out,Calculations!K13,"")</f>
        <v>45653.027318119304</v>
      </c>
    </row>
    <row r="14" spans="1:10" x14ac:dyDescent="0.3">
      <c r="A14">
        <f>IF(Calculations!$B14&lt;age_when_money_runs_out,Calculations!B14,"")</f>
        <v>47</v>
      </c>
      <c r="B14" s="12">
        <f>IF(Calculations!$B14&lt;age_when_money_runs_out,Calculations!C14,"")</f>
        <v>112072.25529973763</v>
      </c>
      <c r="C14" s="12">
        <f>IF(Calculations!$B14&lt;age_when_money_runs_out,Calculations!D14,"")</f>
        <v>24655.896165942278</v>
      </c>
      <c r="D14" s="12">
        <f>IF(Calculations!$B14&lt;age_when_money_runs_out,Calculations!E14,"")</f>
        <v>64159.239908078045</v>
      </c>
      <c r="E14" s="12">
        <f>IF(Calculations!$B14&lt;age_when_money_runs_out,Calculations!F14,"")</f>
        <v>23257.11922571731</v>
      </c>
      <c r="F14" s="12">
        <f>IF(Calculations!$B14&lt;age_when_money_runs_out,Calculations!G14,"")</f>
        <v>344270.02764207101</v>
      </c>
      <c r="G14" s="12">
        <f>IF(Calculations!$B14&lt;age_when_money_runs_out,Calculations!H14,"")</f>
        <v>27541.60221136568</v>
      </c>
      <c r="H14" s="12">
        <f>IF(Calculations!$B14&lt;age_when_money_runs_out,Calculations!I14,"")</f>
        <v>0</v>
      </c>
      <c r="I14" s="12">
        <f>IF(Calculations!$B14&lt;age_when_money_runs_out,Calculations!J14,"")</f>
        <v>395068.74907915399</v>
      </c>
      <c r="J14" s="12">
        <f>IF(Calculations!$B14&lt;age_when_money_runs_out,Calculations!K14,"")</f>
        <v>50798.721437082975</v>
      </c>
    </row>
    <row r="15" spans="1:10" x14ac:dyDescent="0.3">
      <c r="A15">
        <f>IF(Calculations!$B15&lt;age_when_money_runs_out,Calculations!B15,"")</f>
        <v>48</v>
      </c>
      <c r="B15" s="12">
        <f>IF(Calculations!$B15&lt;age_when_money_runs_out,Calculations!C15,"")</f>
        <v>116555.14551172714</v>
      </c>
      <c r="C15" s="12">
        <f>IF(Calculations!$B15&lt;age_when_money_runs_out,Calculations!D15,"")</f>
        <v>25642.132012579972</v>
      </c>
      <c r="D15" s="12">
        <f>IF(Calculations!$B15&lt;age_when_money_runs_out,Calculations!E15,"")</f>
        <v>66084.017105320381</v>
      </c>
      <c r="E15" s="12">
        <f>IF(Calculations!$B15&lt;age_when_money_runs_out,Calculations!F15,"")</f>
        <v>24828.99639382679</v>
      </c>
      <c r="F15" s="12">
        <f>IF(Calculations!$B15&lt;age_when_money_runs_out,Calculations!G15,"")</f>
        <v>395068.74907915399</v>
      </c>
      <c r="G15" s="12">
        <f>IF(Calculations!$B15&lt;age_when_money_runs_out,Calculations!H15,"")</f>
        <v>31605.499926332319</v>
      </c>
      <c r="H15" s="12">
        <f>IF(Calculations!$B15&lt;age_when_money_runs_out,Calculations!I15,"")</f>
        <v>0</v>
      </c>
      <c r="I15" s="12">
        <f>IF(Calculations!$B15&lt;age_when_money_runs_out,Calculations!J15,"")</f>
        <v>451503.24539931311</v>
      </c>
      <c r="J15" s="12">
        <f>IF(Calculations!$B15&lt;age_when_money_runs_out,Calculations!K15,"")</f>
        <v>56434.496320159116</v>
      </c>
    </row>
    <row r="16" spans="1:10" x14ac:dyDescent="0.3">
      <c r="A16">
        <f>IF(Calculations!$B16&lt;age_when_money_runs_out,Calculations!B16,"")</f>
        <v>49</v>
      </c>
      <c r="B16" s="12">
        <f>IF(Calculations!$B16&lt;age_when_money_runs_out,Calculations!C16,"")</f>
        <v>121217.35133219622</v>
      </c>
      <c r="C16" s="12">
        <f>IF(Calculations!$B16&lt;age_when_money_runs_out,Calculations!D16,"")</f>
        <v>26667.817293083168</v>
      </c>
      <c r="D16" s="12">
        <f>IF(Calculations!$B16&lt;age_when_money_runs_out,Calculations!E16,"")</f>
        <v>68066.537618479997</v>
      </c>
      <c r="E16" s="12">
        <f>IF(Calculations!$B16&lt;age_when_money_runs_out,Calculations!F16,"")</f>
        <v>26482.996420633062</v>
      </c>
      <c r="F16" s="12">
        <f>IF(Calculations!$B16&lt;age_when_money_runs_out,Calculations!G16,"")</f>
        <v>451503.24539931311</v>
      </c>
      <c r="G16" s="12">
        <f>IF(Calculations!$B16&lt;age_when_money_runs_out,Calculations!H16,"")</f>
        <v>36120.259631945046</v>
      </c>
      <c r="H16" s="12">
        <f>IF(Calculations!$B16&lt;age_when_money_runs_out,Calculations!I16,"")</f>
        <v>0</v>
      </c>
      <c r="I16" s="12">
        <f>IF(Calculations!$B16&lt;age_when_money_runs_out,Calculations!J16,"")</f>
        <v>514106.50145189121</v>
      </c>
      <c r="J16" s="12">
        <f>IF(Calculations!$B16&lt;age_when_money_runs_out,Calculations!K16,"")</f>
        <v>62603.256052578101</v>
      </c>
    </row>
    <row r="17" spans="1:10" x14ac:dyDescent="0.3">
      <c r="A17">
        <f>IF(Calculations!$B17&lt;age_when_money_runs_out,Calculations!B17,"")</f>
        <v>50</v>
      </c>
      <c r="B17" s="12">
        <f>IF(Calculations!$B17&lt;age_when_money_runs_out,Calculations!C17,"")</f>
        <v>126066.04538548407</v>
      </c>
      <c r="C17" s="12">
        <f>IF(Calculations!$B17&lt;age_when_money_runs_out,Calculations!D17,"")</f>
        <v>27734.529984806497</v>
      </c>
      <c r="D17" s="12">
        <f>IF(Calculations!$B17&lt;age_when_money_runs_out,Calculations!E17,"")</f>
        <v>70108.533747034395</v>
      </c>
      <c r="E17" s="12">
        <f>IF(Calculations!$B17&lt;age_when_money_runs_out,Calculations!F17,"")</f>
        <v>28222.981653643175</v>
      </c>
      <c r="F17" s="12">
        <f>IF(Calculations!$B17&lt;age_when_money_runs_out,Calculations!G17,"")</f>
        <v>514106.50145189121</v>
      </c>
      <c r="G17" s="12">
        <f>IF(Calculations!$B17&lt;age_when_money_runs_out,Calculations!H17,"")</f>
        <v>41128.520116151296</v>
      </c>
      <c r="H17" s="12">
        <f>IF(Calculations!$B17&lt;age_when_money_runs_out,Calculations!I17,"")</f>
        <v>0</v>
      </c>
      <c r="I17" s="12">
        <f>IF(Calculations!$B17&lt;age_when_money_runs_out,Calculations!J17,"")</f>
        <v>583458.00322168565</v>
      </c>
      <c r="J17" s="12">
        <f>IF(Calculations!$B17&lt;age_when_money_runs_out,Calculations!K17,"")</f>
        <v>69351.501769794442</v>
      </c>
    </row>
    <row r="18" spans="1:10" x14ac:dyDescent="0.3">
      <c r="A18">
        <f>IF(Calculations!$B18&lt;age_when_money_runs_out,Calculations!B18,"")</f>
        <v>51</v>
      </c>
      <c r="B18" s="12">
        <f>IF(Calculations!$B18&lt;age_when_money_runs_out,Calculations!C18,"")</f>
        <v>0</v>
      </c>
      <c r="C18" s="12">
        <f>IF(Calculations!$B18&lt;age_when_money_runs_out,Calculations!D18,"")</f>
        <v>0</v>
      </c>
      <c r="D18" s="12">
        <f>IF(Calculations!$B18&lt;age_when_money_runs_out,Calculations!E18,"")</f>
        <v>72211.789759445426</v>
      </c>
      <c r="E18" s="12">
        <f>IF(Calculations!$B18&lt;age_when_money_runs_out,Calculations!F18,"")</f>
        <v>0</v>
      </c>
      <c r="F18" s="12">
        <f>IF(Calculations!$B18&lt;age_when_money_runs_out,Calculations!G18,"")</f>
        <v>583458.00322168565</v>
      </c>
      <c r="G18" s="12">
        <f>IF(Calculations!$B18&lt;age_when_money_runs_out,Calculations!H18,"")</f>
        <v>35007.48019330114</v>
      </c>
      <c r="H18" s="12">
        <f>IF(Calculations!$B18&lt;age_when_money_runs_out,Calculations!I18,"")</f>
        <v>72211.789759445426</v>
      </c>
      <c r="I18" s="12">
        <f>IF(Calculations!$B18&lt;age_when_money_runs_out,Calculations!J18,"")</f>
        <v>546253.69365554128</v>
      </c>
      <c r="J18" s="12">
        <f>IF(Calculations!$B18&lt;age_when_money_runs_out,Calculations!K18,"")</f>
        <v>-37204.309566144366</v>
      </c>
    </row>
    <row r="19" spans="1:10" x14ac:dyDescent="0.3">
      <c r="A19">
        <f>IF(Calculations!$B19&lt;age_when_money_runs_out,Calculations!B19,"")</f>
        <v>52</v>
      </c>
      <c r="B19" s="12">
        <f>IF(Calculations!$B19&lt;age_when_money_runs_out,Calculations!C19,"")</f>
        <v>0</v>
      </c>
      <c r="C19" s="12">
        <f>IF(Calculations!$B19&lt;age_when_money_runs_out,Calculations!D19,"")</f>
        <v>0</v>
      </c>
      <c r="D19" s="12">
        <f>IF(Calculations!$B19&lt;age_when_money_runs_out,Calculations!E19,"")</f>
        <v>74378.143452228789</v>
      </c>
      <c r="E19" s="12">
        <f>IF(Calculations!$B19&lt;age_when_money_runs_out,Calculations!F19,"")</f>
        <v>0</v>
      </c>
      <c r="F19" s="12">
        <f>IF(Calculations!$B19&lt;age_when_money_runs_out,Calculations!G19,"")</f>
        <v>546253.69365554128</v>
      </c>
      <c r="G19" s="12">
        <f>IF(Calculations!$B19&lt;age_when_money_runs_out,Calculations!H19,"")</f>
        <v>32775.221619332478</v>
      </c>
      <c r="H19" s="12">
        <f>IF(Calculations!$B19&lt;age_when_money_runs_out,Calculations!I19,"")</f>
        <v>74378.143452228789</v>
      </c>
      <c r="I19" s="12">
        <f>IF(Calculations!$B19&lt;age_when_money_runs_out,Calculations!J19,"")</f>
        <v>504650.77182264492</v>
      </c>
      <c r="J19" s="12">
        <f>IF(Calculations!$B19&lt;age_when_money_runs_out,Calculations!K19,"")</f>
        <v>-41602.921832896362</v>
      </c>
    </row>
    <row r="20" spans="1:10" x14ac:dyDescent="0.3">
      <c r="A20">
        <f>IF(Calculations!$B20&lt;age_when_money_runs_out,Calculations!B20,"")</f>
        <v>53</v>
      </c>
      <c r="B20" s="12">
        <f>IF(Calculations!$B20&lt;age_when_money_runs_out,Calculations!C20,"")</f>
        <v>0</v>
      </c>
      <c r="C20" s="12">
        <f>IF(Calculations!$B20&lt;age_when_money_runs_out,Calculations!D20,"")</f>
        <v>0</v>
      </c>
      <c r="D20" s="12">
        <f>IF(Calculations!$B20&lt;age_when_money_runs_out,Calculations!E20,"")</f>
        <v>76609.48775579565</v>
      </c>
      <c r="E20" s="12">
        <f>IF(Calculations!$B20&lt;age_when_money_runs_out,Calculations!F20,"")</f>
        <v>0</v>
      </c>
      <c r="F20" s="12">
        <f>IF(Calculations!$B20&lt;age_when_money_runs_out,Calculations!G20,"")</f>
        <v>504650.77182264492</v>
      </c>
      <c r="G20" s="12">
        <f>IF(Calculations!$B20&lt;age_when_money_runs_out,Calculations!H20,"")</f>
        <v>30279.046309358695</v>
      </c>
      <c r="H20" s="12">
        <f>IF(Calculations!$B20&lt;age_when_money_runs_out,Calculations!I20,"")</f>
        <v>76609.48775579565</v>
      </c>
      <c r="I20" s="12">
        <f>IF(Calculations!$B20&lt;age_when_money_runs_out,Calculations!J20,"")</f>
        <v>458320.330376208</v>
      </c>
      <c r="J20" s="12">
        <f>IF(Calculations!$B20&lt;age_when_money_runs_out,Calculations!K20,"")</f>
        <v>-46330.441446436918</v>
      </c>
    </row>
    <row r="21" spans="1:10" x14ac:dyDescent="0.3">
      <c r="A21">
        <f>IF(Calculations!$B21&lt;age_when_money_runs_out,Calculations!B21,"")</f>
        <v>54</v>
      </c>
      <c r="B21" s="12">
        <f>IF(Calculations!$B21&lt;age_when_money_runs_out,Calculations!C21,"")</f>
        <v>0</v>
      </c>
      <c r="C21" s="12">
        <f>IF(Calculations!$B21&lt;age_when_money_runs_out,Calculations!D21,"")</f>
        <v>0</v>
      </c>
      <c r="D21" s="12">
        <f>IF(Calculations!$B21&lt;age_when_money_runs_out,Calculations!E21,"")</f>
        <v>78907.772388469515</v>
      </c>
      <c r="E21" s="12">
        <f>IF(Calculations!$B21&lt;age_when_money_runs_out,Calculations!F21,"")</f>
        <v>0</v>
      </c>
      <c r="F21" s="12">
        <f>IF(Calculations!$B21&lt;age_when_money_runs_out,Calculations!G21,"")</f>
        <v>458320.330376208</v>
      </c>
      <c r="G21" s="12">
        <f>IF(Calculations!$B21&lt;age_when_money_runs_out,Calculations!H21,"")</f>
        <v>27499.219822572479</v>
      </c>
      <c r="H21" s="12">
        <f>IF(Calculations!$B21&lt;age_when_money_runs_out,Calculations!I21,"")</f>
        <v>78907.772388469515</v>
      </c>
      <c r="I21" s="12">
        <f>IF(Calculations!$B21&lt;age_when_money_runs_out,Calculations!J21,"")</f>
        <v>406911.77781031094</v>
      </c>
      <c r="J21" s="12">
        <f>IF(Calculations!$B21&lt;age_when_money_runs_out,Calculations!K21,"")</f>
        <v>-51408.552565897058</v>
      </c>
    </row>
    <row r="22" spans="1:10" x14ac:dyDescent="0.3">
      <c r="A22">
        <f>IF(Calculations!$B22&lt;age_when_money_runs_out,Calculations!B22,"")</f>
        <v>55</v>
      </c>
      <c r="B22" s="12">
        <f>IF(Calculations!$B22&lt;age_when_money_runs_out,Calculations!C22,"")</f>
        <v>0</v>
      </c>
      <c r="C22" s="12">
        <f>IF(Calculations!$B22&lt;age_when_money_runs_out,Calculations!D22,"")</f>
        <v>0</v>
      </c>
      <c r="D22" s="12">
        <f>IF(Calculations!$B22&lt;age_when_money_runs_out,Calculations!E22,"")</f>
        <v>81275.005560123594</v>
      </c>
      <c r="E22" s="12">
        <f>IF(Calculations!$B22&lt;age_when_money_runs_out,Calculations!F22,"")</f>
        <v>0</v>
      </c>
      <c r="F22" s="12">
        <f>IF(Calculations!$B22&lt;age_when_money_runs_out,Calculations!G22,"")</f>
        <v>406911.77781031094</v>
      </c>
      <c r="G22" s="12">
        <f>IF(Calculations!$B22&lt;age_when_money_runs_out,Calculations!H22,"")</f>
        <v>24414.706668618655</v>
      </c>
      <c r="H22" s="12">
        <f>IF(Calculations!$B22&lt;age_when_money_runs_out,Calculations!I22,"")</f>
        <v>81275.005560123594</v>
      </c>
      <c r="I22" s="12">
        <f>IF(Calculations!$B22&lt;age_when_money_runs_out,Calculations!J22,"")</f>
        <v>350051.47891880601</v>
      </c>
      <c r="J22" s="12">
        <f>IF(Calculations!$B22&lt;age_when_money_runs_out,Calculations!K22,"")</f>
        <v>-56860.298891504935</v>
      </c>
    </row>
    <row r="23" spans="1:10" x14ac:dyDescent="0.3">
      <c r="A23">
        <f>IF(Calculations!$B23&lt;age_when_money_runs_out,Calculations!B23,"")</f>
        <v>56</v>
      </c>
      <c r="B23" s="12">
        <f>IF(Calculations!$B23&lt;age_when_money_runs_out,Calculations!C23,"")</f>
        <v>0</v>
      </c>
      <c r="C23" s="12">
        <f>IF(Calculations!$B23&lt;age_when_money_runs_out,Calculations!D23,"")</f>
        <v>0</v>
      </c>
      <c r="D23" s="12">
        <f>IF(Calculations!$B23&lt;age_when_money_runs_out,Calculations!E23,"")</f>
        <v>83713.255726927309</v>
      </c>
      <c r="E23" s="12">
        <f>IF(Calculations!$B23&lt;age_when_money_runs_out,Calculations!F23,"")</f>
        <v>0</v>
      </c>
      <c r="F23" s="12">
        <f>IF(Calculations!$B23&lt;age_when_money_runs_out,Calculations!G23,"")</f>
        <v>350051.47891880601</v>
      </c>
      <c r="G23" s="12">
        <f>IF(Calculations!$B23&lt;age_when_money_runs_out,Calculations!H23,"")</f>
        <v>21003.08873512836</v>
      </c>
      <c r="H23" s="12">
        <f>IF(Calculations!$B23&lt;age_when_money_runs_out,Calculations!I23,"")</f>
        <v>83713.255726927309</v>
      </c>
      <c r="I23" s="12">
        <f>IF(Calculations!$B23&lt;age_when_money_runs_out,Calculations!J23,"")</f>
        <v>287341.31192700705</v>
      </c>
      <c r="J23" s="12">
        <f>IF(Calculations!$B23&lt;age_when_money_runs_out,Calculations!K23,"")</f>
        <v>-62710.166991798964</v>
      </c>
    </row>
    <row r="24" spans="1:10" x14ac:dyDescent="0.3">
      <c r="A24">
        <f>IF(Calculations!$B24&lt;age_when_money_runs_out,Calculations!B24,"")</f>
        <v>57</v>
      </c>
      <c r="B24" s="12">
        <f>IF(Calculations!$B24&lt;age_when_money_runs_out,Calculations!C24,"")</f>
        <v>0</v>
      </c>
      <c r="C24" s="12">
        <f>IF(Calculations!$B24&lt;age_when_money_runs_out,Calculations!D24,"")</f>
        <v>0</v>
      </c>
      <c r="D24" s="12">
        <f>IF(Calculations!$B24&lt;age_when_money_runs_out,Calculations!E24,"")</f>
        <v>86224.653398735129</v>
      </c>
      <c r="E24" s="12">
        <f>IF(Calculations!$B24&lt;age_when_money_runs_out,Calculations!F24,"")</f>
        <v>0</v>
      </c>
      <c r="F24" s="12">
        <f>IF(Calculations!$B24&lt;age_when_money_runs_out,Calculations!G24,"")</f>
        <v>287341.31192700705</v>
      </c>
      <c r="G24" s="12">
        <f>IF(Calculations!$B24&lt;age_when_money_runs_out,Calculations!H24,"")</f>
        <v>17240.478715620422</v>
      </c>
      <c r="H24" s="12">
        <f>IF(Calculations!$B24&lt;age_when_money_runs_out,Calculations!I24,"")</f>
        <v>86224.653398735129</v>
      </c>
      <c r="I24" s="12">
        <f>IF(Calculations!$B24&lt;age_when_money_runs_out,Calculations!J24,"")</f>
        <v>218357.13724389233</v>
      </c>
      <c r="J24" s="12">
        <f>IF(Calculations!$B24&lt;age_when_money_runs_out,Calculations!K24,"")</f>
        <v>-68984.174683114717</v>
      </c>
    </row>
    <row r="25" spans="1:10" x14ac:dyDescent="0.3">
      <c r="A25">
        <f>IF(Calculations!$B25&lt;age_when_money_runs_out,Calculations!B25,"")</f>
        <v>58</v>
      </c>
      <c r="B25" s="12">
        <f>IF(Calculations!$B25&lt;age_when_money_runs_out,Calculations!C25,"")</f>
        <v>0</v>
      </c>
      <c r="C25" s="12">
        <f>IF(Calculations!$B25&lt;age_when_money_runs_out,Calculations!D25,"")</f>
        <v>0</v>
      </c>
      <c r="D25" s="12">
        <f>IF(Calculations!$B25&lt;age_when_money_runs_out,Calculations!E25,"")</f>
        <v>88811.393000697179</v>
      </c>
      <c r="E25" s="12">
        <f>IF(Calculations!$B25&lt;age_when_money_runs_out,Calculations!F25,"")</f>
        <v>0</v>
      </c>
      <c r="F25" s="12">
        <f>IF(Calculations!$B25&lt;age_when_money_runs_out,Calculations!G25,"")</f>
        <v>218357.13724389233</v>
      </c>
      <c r="G25" s="12">
        <f>IF(Calculations!$B25&lt;age_when_money_runs_out,Calculations!H25,"")</f>
        <v>13101.428234633539</v>
      </c>
      <c r="H25" s="12">
        <f>IF(Calculations!$B25&lt;age_when_money_runs_out,Calculations!I25,"")</f>
        <v>88811.393000697179</v>
      </c>
      <c r="I25" s="12">
        <f>IF(Calculations!$B25&lt;age_when_money_runs_out,Calculations!J25,"")</f>
        <v>142647.17247782869</v>
      </c>
      <c r="J25" s="12">
        <f>IF(Calculations!$B25&lt;age_when_money_runs_out,Calculations!K25,"")</f>
        <v>-75709.96476606364</v>
      </c>
    </row>
    <row r="26" spans="1:10" x14ac:dyDescent="0.3">
      <c r="A26">
        <f>IF(Calculations!$B26&lt;age_when_money_runs_out,Calculations!B26,"")</f>
        <v>59</v>
      </c>
      <c r="B26" s="12">
        <f>IF(Calculations!$B26&lt;age_when_money_runs_out,Calculations!C26,"")</f>
        <v>0</v>
      </c>
      <c r="C26" s="12">
        <f>IF(Calculations!$B26&lt;age_when_money_runs_out,Calculations!D26,"")</f>
        <v>0</v>
      </c>
      <c r="D26" s="12">
        <f>IF(Calculations!$B26&lt;age_when_money_runs_out,Calculations!E26,"")</f>
        <v>91475.734790718096</v>
      </c>
      <c r="E26" s="12">
        <f>IF(Calculations!$B26&lt;age_when_money_runs_out,Calculations!F26,"")</f>
        <v>0</v>
      </c>
      <c r="F26" s="12">
        <f>IF(Calculations!$B26&lt;age_when_money_runs_out,Calculations!G26,"")</f>
        <v>142647.17247782869</v>
      </c>
      <c r="G26" s="12">
        <f>IF(Calculations!$B26&lt;age_when_money_runs_out,Calculations!H26,"")</f>
        <v>8558.8303486697205</v>
      </c>
      <c r="H26" s="12">
        <f>IF(Calculations!$B26&lt;age_when_money_runs_out,Calculations!I26,"")</f>
        <v>91475.734790718096</v>
      </c>
      <c r="I26" s="12">
        <f>IF(Calculations!$B26&lt;age_when_money_runs_out,Calculations!J26,"")</f>
        <v>59730.268035780318</v>
      </c>
      <c r="J26" s="12">
        <f>IF(Calculations!$B26&lt;age_when_money_runs_out,Calculations!K26,"")</f>
        <v>-82916.90444204837</v>
      </c>
    </row>
    <row r="27" spans="1:10" x14ac:dyDescent="0.3">
      <c r="A27" t="str">
        <f>IF(Calculations!$B27&lt;age_when_money_runs_out,Calculations!B27,"")</f>
        <v/>
      </c>
      <c r="B27" s="12" t="str">
        <f>IF(Calculations!$B27&lt;age_when_money_runs_out,Calculations!C27,"")</f>
        <v/>
      </c>
      <c r="C27" s="12" t="str">
        <f>IF(Calculations!$B27&lt;age_when_money_runs_out,Calculations!D27,"")</f>
        <v/>
      </c>
      <c r="D27" s="12" t="str">
        <f>IF(Calculations!$B27&lt;age_when_money_runs_out,Calculations!E27,"")</f>
        <v/>
      </c>
      <c r="E27" s="12" t="str">
        <f>IF(Calculations!$B27&lt;age_when_money_runs_out,Calculations!F27,"")</f>
        <v/>
      </c>
      <c r="F27" s="12" t="str">
        <f>IF(Calculations!$B27&lt;age_when_money_runs_out,Calculations!G27,"")</f>
        <v/>
      </c>
      <c r="G27" s="12" t="str">
        <f>IF(Calculations!$B27&lt;age_when_money_runs_out,Calculations!H27,"")</f>
        <v/>
      </c>
      <c r="H27" s="12" t="str">
        <f>IF(Calculations!$B27&lt;age_when_money_runs_out,Calculations!I27,"")</f>
        <v/>
      </c>
      <c r="I27" s="12" t="str">
        <f>IF(Calculations!$B27&lt;age_when_money_runs_out,Calculations!J27,"")</f>
        <v/>
      </c>
      <c r="J27" s="12" t="str">
        <f>IF(Calculations!$B27&lt;age_when_money_runs_out,Calculations!K27,"")</f>
        <v/>
      </c>
    </row>
    <row r="28" spans="1:10" x14ac:dyDescent="0.3">
      <c r="A28" t="str">
        <f>IF(Calculations!$B28&lt;age_when_money_runs_out,Calculations!B28,"")</f>
        <v/>
      </c>
      <c r="B28" s="12" t="str">
        <f>IF(Calculations!$B28&lt;age_when_money_runs_out,Calculations!C28,"")</f>
        <v/>
      </c>
      <c r="C28" s="12" t="str">
        <f>IF(Calculations!$B28&lt;age_when_money_runs_out,Calculations!D28,"")</f>
        <v/>
      </c>
      <c r="D28" s="12" t="str">
        <f>IF(Calculations!$B28&lt;age_when_money_runs_out,Calculations!E28,"")</f>
        <v/>
      </c>
      <c r="E28" s="12" t="str">
        <f>IF(Calculations!$B28&lt;age_when_money_runs_out,Calculations!F28,"")</f>
        <v/>
      </c>
      <c r="F28" s="12" t="str">
        <f>IF(Calculations!$B28&lt;age_when_money_runs_out,Calculations!G28,"")</f>
        <v/>
      </c>
      <c r="G28" s="12" t="str">
        <f>IF(Calculations!$B28&lt;age_when_money_runs_out,Calculations!H28,"")</f>
        <v/>
      </c>
      <c r="H28" s="12" t="str">
        <f>IF(Calculations!$B28&lt;age_when_money_runs_out,Calculations!I28,"")</f>
        <v/>
      </c>
      <c r="I28" s="12" t="str">
        <f>IF(Calculations!$B28&lt;age_when_money_runs_out,Calculations!J28,"")</f>
        <v/>
      </c>
      <c r="J28" s="12" t="str">
        <f>IF(Calculations!$B28&lt;age_when_money_runs_out,Calculations!K28,"")</f>
        <v/>
      </c>
    </row>
    <row r="29" spans="1:10" x14ac:dyDescent="0.3">
      <c r="A29" t="str">
        <f>IF(Calculations!$B29&lt;age_when_money_runs_out,Calculations!B29,"")</f>
        <v/>
      </c>
      <c r="B29" s="12" t="str">
        <f>IF(Calculations!$B29&lt;age_when_money_runs_out,Calculations!C29,"")</f>
        <v/>
      </c>
      <c r="C29" s="12" t="str">
        <f>IF(Calculations!$B29&lt;age_when_money_runs_out,Calculations!D29,"")</f>
        <v/>
      </c>
      <c r="D29" s="12" t="str">
        <f>IF(Calculations!$B29&lt;age_when_money_runs_out,Calculations!E29,"")</f>
        <v/>
      </c>
      <c r="E29" s="12" t="str">
        <f>IF(Calculations!$B29&lt;age_when_money_runs_out,Calculations!F29,"")</f>
        <v/>
      </c>
      <c r="F29" s="12" t="str">
        <f>IF(Calculations!$B29&lt;age_when_money_runs_out,Calculations!G29,"")</f>
        <v/>
      </c>
      <c r="G29" s="12" t="str">
        <f>IF(Calculations!$B29&lt;age_when_money_runs_out,Calculations!H29,"")</f>
        <v/>
      </c>
      <c r="H29" s="12" t="str">
        <f>IF(Calculations!$B29&lt;age_when_money_runs_out,Calculations!I29,"")</f>
        <v/>
      </c>
      <c r="I29" s="12" t="str">
        <f>IF(Calculations!$B29&lt;age_when_money_runs_out,Calculations!J29,"")</f>
        <v/>
      </c>
      <c r="J29" s="12" t="str">
        <f>IF(Calculations!$B29&lt;age_when_money_runs_out,Calculations!K29,"")</f>
        <v/>
      </c>
    </row>
    <row r="30" spans="1:10" x14ac:dyDescent="0.3">
      <c r="A30" t="str">
        <f>IF(Calculations!$B30&lt;age_when_money_runs_out,Calculations!B30,"")</f>
        <v/>
      </c>
      <c r="B30" s="12" t="str">
        <f>IF(Calculations!$B30&lt;age_when_money_runs_out,Calculations!C30,"")</f>
        <v/>
      </c>
      <c r="C30" s="12" t="str">
        <f>IF(Calculations!$B30&lt;age_when_money_runs_out,Calculations!D30,"")</f>
        <v/>
      </c>
      <c r="D30" s="12" t="str">
        <f>IF(Calculations!$B30&lt;age_when_money_runs_out,Calculations!E30,"")</f>
        <v/>
      </c>
      <c r="E30" s="12" t="str">
        <f>IF(Calculations!$B30&lt;age_when_money_runs_out,Calculations!F30,"")</f>
        <v/>
      </c>
      <c r="F30" s="12" t="str">
        <f>IF(Calculations!$B30&lt;age_when_money_runs_out,Calculations!G30,"")</f>
        <v/>
      </c>
      <c r="G30" s="12" t="str">
        <f>IF(Calculations!$B30&lt;age_when_money_runs_out,Calculations!H30,"")</f>
        <v/>
      </c>
      <c r="H30" s="12" t="str">
        <f>IF(Calculations!$B30&lt;age_when_money_runs_out,Calculations!I30,"")</f>
        <v/>
      </c>
      <c r="I30" s="12" t="str">
        <f>IF(Calculations!$B30&lt;age_when_money_runs_out,Calculations!J30,"")</f>
        <v/>
      </c>
      <c r="J30" s="12" t="str">
        <f>IF(Calculations!$B30&lt;age_when_money_runs_out,Calculations!K30,"")</f>
        <v/>
      </c>
    </row>
    <row r="31" spans="1:10" x14ac:dyDescent="0.3">
      <c r="A31" t="str">
        <f>IF(Calculations!$B31&lt;age_when_money_runs_out,Calculations!B31,"")</f>
        <v/>
      </c>
      <c r="B31" s="12" t="str">
        <f>IF(Calculations!$B31&lt;age_when_money_runs_out,Calculations!C31,"")</f>
        <v/>
      </c>
      <c r="C31" s="12" t="str">
        <f>IF(Calculations!$B31&lt;age_when_money_runs_out,Calculations!D31,"")</f>
        <v/>
      </c>
      <c r="D31" s="12" t="str">
        <f>IF(Calculations!$B31&lt;age_when_money_runs_out,Calculations!E31,"")</f>
        <v/>
      </c>
      <c r="E31" s="12" t="str">
        <f>IF(Calculations!$B31&lt;age_when_money_runs_out,Calculations!F31,"")</f>
        <v/>
      </c>
      <c r="F31" s="12" t="str">
        <f>IF(Calculations!$B31&lt;age_when_money_runs_out,Calculations!G31,"")</f>
        <v/>
      </c>
      <c r="G31" s="12" t="str">
        <f>IF(Calculations!$B31&lt;age_when_money_runs_out,Calculations!H31,"")</f>
        <v/>
      </c>
      <c r="H31" s="12" t="str">
        <f>IF(Calculations!$B31&lt;age_when_money_runs_out,Calculations!I31,"")</f>
        <v/>
      </c>
      <c r="I31" s="12" t="str">
        <f>IF(Calculations!$B31&lt;age_when_money_runs_out,Calculations!J31,"")</f>
        <v/>
      </c>
      <c r="J31" s="12" t="str">
        <f>IF(Calculations!$B31&lt;age_when_money_runs_out,Calculations!K31,"")</f>
        <v/>
      </c>
    </row>
    <row r="32" spans="1:10" x14ac:dyDescent="0.3">
      <c r="A32" t="str">
        <f>IF(Calculations!$B32&lt;age_when_money_runs_out,Calculations!B32,"")</f>
        <v/>
      </c>
      <c r="B32" s="12" t="str">
        <f>IF(Calculations!$B32&lt;age_when_money_runs_out,Calculations!C32,"")</f>
        <v/>
      </c>
      <c r="C32" s="12" t="str">
        <f>IF(Calculations!$B32&lt;age_when_money_runs_out,Calculations!D32,"")</f>
        <v/>
      </c>
      <c r="D32" s="12" t="str">
        <f>IF(Calculations!$B32&lt;age_when_money_runs_out,Calculations!E32,"")</f>
        <v/>
      </c>
      <c r="E32" s="12" t="str">
        <f>IF(Calculations!$B32&lt;age_when_money_runs_out,Calculations!F32,"")</f>
        <v/>
      </c>
      <c r="F32" s="12" t="str">
        <f>IF(Calculations!$B32&lt;age_when_money_runs_out,Calculations!G32,"")</f>
        <v/>
      </c>
      <c r="G32" s="12" t="str">
        <f>IF(Calculations!$B32&lt;age_when_money_runs_out,Calculations!H32,"")</f>
        <v/>
      </c>
      <c r="H32" s="12" t="str">
        <f>IF(Calculations!$B32&lt;age_when_money_runs_out,Calculations!I32,"")</f>
        <v/>
      </c>
      <c r="I32" s="12" t="str">
        <f>IF(Calculations!$B32&lt;age_when_money_runs_out,Calculations!J32,"")</f>
        <v/>
      </c>
      <c r="J32" s="12" t="str">
        <f>IF(Calculations!$B32&lt;age_when_money_runs_out,Calculations!K32,"")</f>
        <v/>
      </c>
    </row>
    <row r="33" spans="1:10" x14ac:dyDescent="0.3">
      <c r="A33" t="str">
        <f>IF(Calculations!$B33&lt;age_when_money_runs_out,Calculations!B33,"")</f>
        <v/>
      </c>
      <c r="B33" s="12" t="str">
        <f>IF(Calculations!$B33&lt;age_when_money_runs_out,Calculations!C33,"")</f>
        <v/>
      </c>
      <c r="C33" s="12" t="str">
        <f>IF(Calculations!$B33&lt;age_when_money_runs_out,Calculations!D33,"")</f>
        <v/>
      </c>
      <c r="D33" s="12" t="str">
        <f>IF(Calculations!$B33&lt;age_when_money_runs_out,Calculations!E33,"")</f>
        <v/>
      </c>
      <c r="E33" s="12" t="str">
        <f>IF(Calculations!$B33&lt;age_when_money_runs_out,Calculations!F33,"")</f>
        <v/>
      </c>
      <c r="F33" s="12" t="str">
        <f>IF(Calculations!$B33&lt;age_when_money_runs_out,Calculations!G33,"")</f>
        <v/>
      </c>
      <c r="G33" s="12" t="str">
        <f>IF(Calculations!$B33&lt;age_when_money_runs_out,Calculations!H33,"")</f>
        <v/>
      </c>
      <c r="H33" s="12" t="str">
        <f>IF(Calculations!$B33&lt;age_when_money_runs_out,Calculations!I33,"")</f>
        <v/>
      </c>
      <c r="I33" s="12" t="str">
        <f>IF(Calculations!$B33&lt;age_when_money_runs_out,Calculations!J33,"")</f>
        <v/>
      </c>
      <c r="J33" s="12" t="str">
        <f>IF(Calculations!$B33&lt;age_when_money_runs_out,Calculations!K33,"")</f>
        <v/>
      </c>
    </row>
    <row r="34" spans="1:10" x14ac:dyDescent="0.3">
      <c r="A34" t="str">
        <f>IF(Calculations!$B34&lt;age_when_money_runs_out,Calculations!B34,"")</f>
        <v/>
      </c>
      <c r="B34" s="12" t="str">
        <f>IF(Calculations!$B34&lt;age_when_money_runs_out,Calculations!C34,"")</f>
        <v/>
      </c>
      <c r="C34" s="12" t="str">
        <f>IF(Calculations!$B34&lt;age_when_money_runs_out,Calculations!D34,"")</f>
        <v/>
      </c>
      <c r="D34" s="12" t="str">
        <f>IF(Calculations!$B34&lt;age_when_money_runs_out,Calculations!E34,"")</f>
        <v/>
      </c>
      <c r="E34" s="12" t="str">
        <f>IF(Calculations!$B34&lt;age_when_money_runs_out,Calculations!F34,"")</f>
        <v/>
      </c>
      <c r="F34" s="12" t="str">
        <f>IF(Calculations!$B34&lt;age_when_money_runs_out,Calculations!G34,"")</f>
        <v/>
      </c>
      <c r="G34" s="12" t="str">
        <f>IF(Calculations!$B34&lt;age_when_money_runs_out,Calculations!H34,"")</f>
        <v/>
      </c>
      <c r="H34" s="12" t="str">
        <f>IF(Calculations!$B34&lt;age_when_money_runs_out,Calculations!I34,"")</f>
        <v/>
      </c>
      <c r="I34" s="12" t="str">
        <f>IF(Calculations!$B34&lt;age_when_money_runs_out,Calculations!J34,"")</f>
        <v/>
      </c>
      <c r="J34" s="12" t="str">
        <f>IF(Calculations!$B34&lt;age_when_money_runs_out,Calculations!K34,"")</f>
        <v/>
      </c>
    </row>
    <row r="35" spans="1:10" x14ac:dyDescent="0.3">
      <c r="A35" t="str">
        <f>IF(Calculations!$B35&lt;age_when_money_runs_out,Calculations!B35,"")</f>
        <v/>
      </c>
      <c r="B35" s="12" t="str">
        <f>IF(Calculations!$B35&lt;age_when_money_runs_out,Calculations!C35,"")</f>
        <v/>
      </c>
      <c r="C35" s="12" t="str">
        <f>IF(Calculations!$B35&lt;age_when_money_runs_out,Calculations!D35,"")</f>
        <v/>
      </c>
      <c r="D35" s="12" t="str">
        <f>IF(Calculations!$B35&lt;age_when_money_runs_out,Calculations!E35,"")</f>
        <v/>
      </c>
      <c r="E35" s="12" t="str">
        <f>IF(Calculations!$B35&lt;age_when_money_runs_out,Calculations!F35,"")</f>
        <v/>
      </c>
      <c r="F35" s="12" t="str">
        <f>IF(Calculations!$B35&lt;age_when_money_runs_out,Calculations!G35,"")</f>
        <v/>
      </c>
      <c r="G35" s="12" t="str">
        <f>IF(Calculations!$B35&lt;age_when_money_runs_out,Calculations!H35,"")</f>
        <v/>
      </c>
      <c r="H35" s="12" t="str">
        <f>IF(Calculations!$B35&lt;age_when_money_runs_out,Calculations!I35,"")</f>
        <v/>
      </c>
      <c r="I35" s="12" t="str">
        <f>IF(Calculations!$B35&lt;age_when_money_runs_out,Calculations!J35,"")</f>
        <v/>
      </c>
      <c r="J35" s="12" t="str">
        <f>IF(Calculations!$B35&lt;age_when_money_runs_out,Calculations!K35,"")</f>
        <v/>
      </c>
    </row>
    <row r="36" spans="1:10" x14ac:dyDescent="0.3">
      <c r="A36" t="str">
        <f>IF(Calculations!$B36&lt;age_when_money_runs_out,Calculations!B36,"")</f>
        <v/>
      </c>
      <c r="B36" s="12" t="str">
        <f>IF(Calculations!$B36&lt;age_when_money_runs_out,Calculations!C36,"")</f>
        <v/>
      </c>
      <c r="C36" s="12" t="str">
        <f>IF(Calculations!$B36&lt;age_when_money_runs_out,Calculations!D36,"")</f>
        <v/>
      </c>
      <c r="D36" s="12" t="str">
        <f>IF(Calculations!$B36&lt;age_when_money_runs_out,Calculations!E36,"")</f>
        <v/>
      </c>
      <c r="E36" s="12" t="str">
        <f>IF(Calculations!$B36&lt;age_when_money_runs_out,Calculations!F36,"")</f>
        <v/>
      </c>
      <c r="F36" s="12" t="str">
        <f>IF(Calculations!$B36&lt;age_when_money_runs_out,Calculations!G36,"")</f>
        <v/>
      </c>
      <c r="G36" s="12" t="str">
        <f>IF(Calculations!$B36&lt;age_when_money_runs_out,Calculations!H36,"")</f>
        <v/>
      </c>
      <c r="H36" s="12" t="str">
        <f>IF(Calculations!$B36&lt;age_when_money_runs_out,Calculations!I36,"")</f>
        <v/>
      </c>
      <c r="I36" s="12" t="str">
        <f>IF(Calculations!$B36&lt;age_when_money_runs_out,Calculations!J36,"")</f>
        <v/>
      </c>
      <c r="J36" s="12" t="str">
        <f>IF(Calculations!$B36&lt;age_when_money_runs_out,Calculations!K36,"")</f>
        <v/>
      </c>
    </row>
    <row r="37" spans="1:10" x14ac:dyDescent="0.3">
      <c r="A37" t="str">
        <f>IF(Calculations!$B37&lt;age_when_money_runs_out,Calculations!B37,"")</f>
        <v/>
      </c>
      <c r="B37" s="12" t="str">
        <f>IF(Calculations!$B37&lt;age_when_money_runs_out,Calculations!C37,"")</f>
        <v/>
      </c>
      <c r="C37" s="12" t="str">
        <f>IF(Calculations!$B37&lt;age_when_money_runs_out,Calculations!D37,"")</f>
        <v/>
      </c>
      <c r="D37" s="12" t="str">
        <f>IF(Calculations!$B37&lt;age_when_money_runs_out,Calculations!E37,"")</f>
        <v/>
      </c>
      <c r="E37" s="12" t="str">
        <f>IF(Calculations!$B37&lt;age_when_money_runs_out,Calculations!F37,"")</f>
        <v/>
      </c>
      <c r="F37" s="12" t="str">
        <f>IF(Calculations!$B37&lt;age_when_money_runs_out,Calculations!G37,"")</f>
        <v/>
      </c>
      <c r="G37" s="12" t="str">
        <f>IF(Calculations!$B37&lt;age_when_money_runs_out,Calculations!H37,"")</f>
        <v/>
      </c>
      <c r="H37" s="12" t="str">
        <f>IF(Calculations!$B37&lt;age_when_money_runs_out,Calculations!I37,"")</f>
        <v/>
      </c>
      <c r="I37" s="12" t="str">
        <f>IF(Calculations!$B37&lt;age_when_money_runs_out,Calculations!J37,"")</f>
        <v/>
      </c>
      <c r="J37" s="12" t="str">
        <f>IF(Calculations!$B37&lt;age_when_money_runs_out,Calculations!K37,"")</f>
        <v/>
      </c>
    </row>
    <row r="38" spans="1:10" x14ac:dyDescent="0.3">
      <c r="A38" t="str">
        <f>IF(Calculations!$B38&lt;age_when_money_runs_out,Calculations!B38,"")</f>
        <v/>
      </c>
      <c r="B38" s="12" t="str">
        <f>IF(Calculations!$B38&lt;age_when_money_runs_out,Calculations!C38,"")</f>
        <v/>
      </c>
      <c r="C38" s="12" t="str">
        <f>IF(Calculations!$B38&lt;age_when_money_runs_out,Calculations!D38,"")</f>
        <v/>
      </c>
      <c r="D38" s="12" t="str">
        <f>IF(Calculations!$B38&lt;age_when_money_runs_out,Calculations!E38,"")</f>
        <v/>
      </c>
      <c r="E38" s="12" t="str">
        <f>IF(Calculations!$B38&lt;age_when_money_runs_out,Calculations!F38,"")</f>
        <v/>
      </c>
      <c r="F38" s="12" t="str">
        <f>IF(Calculations!$B38&lt;age_when_money_runs_out,Calculations!G38,"")</f>
        <v/>
      </c>
      <c r="G38" s="12" t="str">
        <f>IF(Calculations!$B38&lt;age_when_money_runs_out,Calculations!H38,"")</f>
        <v/>
      </c>
      <c r="H38" s="12" t="str">
        <f>IF(Calculations!$B38&lt;age_when_money_runs_out,Calculations!I38,"")</f>
        <v/>
      </c>
      <c r="I38" s="12" t="str">
        <f>IF(Calculations!$B38&lt;age_when_money_runs_out,Calculations!J38,"")</f>
        <v/>
      </c>
      <c r="J38" s="12" t="str">
        <f>IF(Calculations!$B38&lt;age_when_money_runs_out,Calculations!K38,"")</f>
        <v/>
      </c>
    </row>
    <row r="39" spans="1:10" x14ac:dyDescent="0.3">
      <c r="A39" t="str">
        <f>IF(Calculations!$B39&lt;age_when_money_runs_out,Calculations!B39,"")</f>
        <v/>
      </c>
      <c r="B39" s="12" t="str">
        <f>IF(Calculations!$B39&lt;age_when_money_runs_out,Calculations!C39,"")</f>
        <v/>
      </c>
      <c r="C39" s="12" t="str">
        <f>IF(Calculations!$B39&lt;age_when_money_runs_out,Calculations!D39,"")</f>
        <v/>
      </c>
      <c r="D39" s="12" t="str">
        <f>IF(Calculations!$B39&lt;age_when_money_runs_out,Calculations!E39,"")</f>
        <v/>
      </c>
      <c r="E39" s="12" t="str">
        <f>IF(Calculations!$B39&lt;age_when_money_runs_out,Calculations!F39,"")</f>
        <v/>
      </c>
      <c r="F39" s="12" t="str">
        <f>IF(Calculations!$B39&lt;age_when_money_runs_out,Calculations!G39,"")</f>
        <v/>
      </c>
      <c r="G39" s="12" t="str">
        <f>IF(Calculations!$B39&lt;age_when_money_runs_out,Calculations!H39,"")</f>
        <v/>
      </c>
      <c r="H39" s="12" t="str">
        <f>IF(Calculations!$B39&lt;age_when_money_runs_out,Calculations!I39,"")</f>
        <v/>
      </c>
      <c r="I39" s="12" t="str">
        <f>IF(Calculations!$B39&lt;age_when_money_runs_out,Calculations!J39,"")</f>
        <v/>
      </c>
      <c r="J39" s="12" t="str">
        <f>IF(Calculations!$B39&lt;age_when_money_runs_out,Calculations!K39,"")</f>
        <v/>
      </c>
    </row>
    <row r="40" spans="1:10" x14ac:dyDescent="0.3">
      <c r="A40" t="str">
        <f>IF(Calculations!$B40&lt;age_when_money_runs_out,Calculations!B40,"")</f>
        <v/>
      </c>
      <c r="B40" s="12" t="str">
        <f>IF(Calculations!$B40&lt;age_when_money_runs_out,Calculations!C40,"")</f>
        <v/>
      </c>
      <c r="C40" s="12" t="str">
        <f>IF(Calculations!$B40&lt;age_when_money_runs_out,Calculations!D40,"")</f>
        <v/>
      </c>
      <c r="D40" s="12" t="str">
        <f>IF(Calculations!$B40&lt;age_when_money_runs_out,Calculations!E40,"")</f>
        <v/>
      </c>
      <c r="E40" s="12" t="str">
        <f>IF(Calculations!$B40&lt;age_when_money_runs_out,Calculations!F40,"")</f>
        <v/>
      </c>
      <c r="F40" s="12" t="str">
        <f>IF(Calculations!$B40&lt;age_when_money_runs_out,Calculations!G40,"")</f>
        <v/>
      </c>
      <c r="G40" s="12" t="str">
        <f>IF(Calculations!$B40&lt;age_when_money_runs_out,Calculations!H40,"")</f>
        <v/>
      </c>
      <c r="H40" s="12" t="str">
        <f>IF(Calculations!$B40&lt;age_when_money_runs_out,Calculations!I40,"")</f>
        <v/>
      </c>
      <c r="I40" s="12" t="str">
        <f>IF(Calculations!$B40&lt;age_when_money_runs_out,Calculations!J40,"")</f>
        <v/>
      </c>
      <c r="J40" s="12" t="str">
        <f>IF(Calculations!$B40&lt;age_when_money_runs_out,Calculations!K40,"")</f>
        <v/>
      </c>
    </row>
    <row r="41" spans="1:10" x14ac:dyDescent="0.3">
      <c r="A41" t="str">
        <f>IF(Calculations!$B41&lt;age_when_money_runs_out,Calculations!B41,"")</f>
        <v/>
      </c>
      <c r="B41" s="12" t="str">
        <f>IF(Calculations!$B41&lt;age_when_money_runs_out,Calculations!C41,"")</f>
        <v/>
      </c>
      <c r="C41" s="12" t="str">
        <f>IF(Calculations!$B41&lt;age_when_money_runs_out,Calculations!D41,"")</f>
        <v/>
      </c>
      <c r="D41" s="12" t="str">
        <f>IF(Calculations!$B41&lt;age_when_money_runs_out,Calculations!E41,"")</f>
        <v/>
      </c>
      <c r="E41" s="12" t="str">
        <f>IF(Calculations!$B41&lt;age_when_money_runs_out,Calculations!F41,"")</f>
        <v/>
      </c>
      <c r="F41" s="12" t="str">
        <f>IF(Calculations!$B41&lt;age_when_money_runs_out,Calculations!G41,"")</f>
        <v/>
      </c>
      <c r="G41" s="12" t="str">
        <f>IF(Calculations!$B41&lt;age_when_money_runs_out,Calculations!H41,"")</f>
        <v/>
      </c>
      <c r="H41" s="12" t="str">
        <f>IF(Calculations!$B41&lt;age_when_money_runs_out,Calculations!I41,"")</f>
        <v/>
      </c>
      <c r="I41" s="12" t="str">
        <f>IF(Calculations!$B41&lt;age_when_money_runs_out,Calculations!J41,"")</f>
        <v/>
      </c>
      <c r="J41" s="12" t="str">
        <f>IF(Calculations!$B41&lt;age_when_money_runs_out,Calculations!K41,"")</f>
        <v/>
      </c>
    </row>
    <row r="42" spans="1:10" x14ac:dyDescent="0.3">
      <c r="A42" t="str">
        <f>IF(Calculations!$B42&lt;age_when_money_runs_out,Calculations!B42,"")</f>
        <v/>
      </c>
      <c r="B42" s="12" t="str">
        <f>IF(Calculations!$B42&lt;age_when_money_runs_out,Calculations!C42,"")</f>
        <v/>
      </c>
      <c r="C42" s="12" t="str">
        <f>IF(Calculations!$B42&lt;age_when_money_runs_out,Calculations!D42,"")</f>
        <v/>
      </c>
      <c r="D42" s="12" t="str">
        <f>IF(Calculations!$B42&lt;age_when_money_runs_out,Calculations!E42,"")</f>
        <v/>
      </c>
      <c r="E42" s="12" t="str">
        <f>IF(Calculations!$B42&lt;age_when_money_runs_out,Calculations!F42,"")</f>
        <v/>
      </c>
      <c r="F42" s="12" t="str">
        <f>IF(Calculations!$B42&lt;age_when_money_runs_out,Calculations!G42,"")</f>
        <v/>
      </c>
      <c r="G42" s="12" t="str">
        <f>IF(Calculations!$B42&lt;age_when_money_runs_out,Calculations!H42,"")</f>
        <v/>
      </c>
      <c r="H42" s="12" t="str">
        <f>IF(Calculations!$B42&lt;age_when_money_runs_out,Calculations!I42,"")</f>
        <v/>
      </c>
      <c r="I42" s="12" t="str">
        <f>IF(Calculations!$B42&lt;age_when_money_runs_out,Calculations!J42,"")</f>
        <v/>
      </c>
      <c r="J42" s="12" t="str">
        <f>IF(Calculations!$B42&lt;age_when_money_runs_out,Calculations!K42,"")</f>
        <v/>
      </c>
    </row>
    <row r="43" spans="1:10" x14ac:dyDescent="0.3">
      <c r="A43" t="str">
        <f>IF(Calculations!$B43&lt;age_when_money_runs_out,Calculations!B43,"")</f>
        <v/>
      </c>
      <c r="B43" s="12" t="str">
        <f>IF(Calculations!$B43&lt;age_when_money_runs_out,Calculations!C43,"")</f>
        <v/>
      </c>
      <c r="C43" s="12" t="str">
        <f>IF(Calculations!$B43&lt;age_when_money_runs_out,Calculations!D43,"")</f>
        <v/>
      </c>
      <c r="D43" s="12" t="str">
        <f>IF(Calculations!$B43&lt;age_when_money_runs_out,Calculations!E43,"")</f>
        <v/>
      </c>
      <c r="E43" s="12" t="str">
        <f>IF(Calculations!$B43&lt;age_when_money_runs_out,Calculations!F43,"")</f>
        <v/>
      </c>
      <c r="F43" s="12" t="str">
        <f>IF(Calculations!$B43&lt;age_when_money_runs_out,Calculations!G43,"")</f>
        <v/>
      </c>
      <c r="G43" s="12" t="str">
        <f>IF(Calculations!$B43&lt;age_when_money_runs_out,Calculations!H43,"")</f>
        <v/>
      </c>
      <c r="H43" s="12" t="str">
        <f>IF(Calculations!$B43&lt;age_when_money_runs_out,Calculations!I43,"")</f>
        <v/>
      </c>
      <c r="I43" s="12" t="str">
        <f>IF(Calculations!$B43&lt;age_when_money_runs_out,Calculations!J43,"")</f>
        <v/>
      </c>
      <c r="J43" s="12" t="str">
        <f>IF(Calculations!$B43&lt;age_when_money_runs_out,Calculations!K43,"")</f>
        <v/>
      </c>
    </row>
    <row r="44" spans="1:10" x14ac:dyDescent="0.3">
      <c r="A44" t="str">
        <f>IF(Calculations!$B44&lt;age_when_money_runs_out,Calculations!B44,"")</f>
        <v/>
      </c>
      <c r="B44" s="12" t="str">
        <f>IF(Calculations!$B44&lt;age_when_money_runs_out,Calculations!C44,"")</f>
        <v/>
      </c>
      <c r="C44" s="12" t="str">
        <f>IF(Calculations!$B44&lt;age_when_money_runs_out,Calculations!D44,"")</f>
        <v/>
      </c>
      <c r="D44" s="12" t="str">
        <f>IF(Calculations!$B44&lt;age_when_money_runs_out,Calculations!E44,"")</f>
        <v/>
      </c>
      <c r="E44" s="12" t="str">
        <f>IF(Calculations!$B44&lt;age_when_money_runs_out,Calculations!F44,"")</f>
        <v/>
      </c>
      <c r="F44" s="12" t="str">
        <f>IF(Calculations!$B44&lt;age_when_money_runs_out,Calculations!G44,"")</f>
        <v/>
      </c>
      <c r="G44" s="12" t="str">
        <f>IF(Calculations!$B44&lt;age_when_money_runs_out,Calculations!H44,"")</f>
        <v/>
      </c>
      <c r="H44" s="12" t="str">
        <f>IF(Calculations!$B44&lt;age_when_money_runs_out,Calculations!I44,"")</f>
        <v/>
      </c>
      <c r="I44" s="12" t="str">
        <f>IF(Calculations!$B44&lt;age_when_money_runs_out,Calculations!J44,"")</f>
        <v/>
      </c>
      <c r="J44" s="12" t="str">
        <f>IF(Calculations!$B44&lt;age_when_money_runs_out,Calculations!K44,"")</f>
        <v/>
      </c>
    </row>
    <row r="45" spans="1:10" x14ac:dyDescent="0.3">
      <c r="A45" t="str">
        <f>IF(Calculations!$B45&lt;age_when_money_runs_out,Calculations!B45,"")</f>
        <v/>
      </c>
      <c r="B45" s="12" t="str">
        <f>IF(Calculations!$B45&lt;age_when_money_runs_out,Calculations!C45,"")</f>
        <v/>
      </c>
      <c r="C45" s="12" t="str">
        <f>IF(Calculations!$B45&lt;age_when_money_runs_out,Calculations!D45,"")</f>
        <v/>
      </c>
      <c r="D45" s="12" t="str">
        <f>IF(Calculations!$B45&lt;age_when_money_runs_out,Calculations!E45,"")</f>
        <v/>
      </c>
      <c r="E45" s="12" t="str">
        <f>IF(Calculations!$B45&lt;age_when_money_runs_out,Calculations!F45,"")</f>
        <v/>
      </c>
      <c r="F45" s="12" t="str">
        <f>IF(Calculations!$B45&lt;age_when_money_runs_out,Calculations!G45,"")</f>
        <v/>
      </c>
      <c r="G45" s="12" t="str">
        <f>IF(Calculations!$B45&lt;age_when_money_runs_out,Calculations!H45,"")</f>
        <v/>
      </c>
      <c r="H45" s="12" t="str">
        <f>IF(Calculations!$B45&lt;age_when_money_runs_out,Calculations!I45,"")</f>
        <v/>
      </c>
      <c r="I45" s="12" t="str">
        <f>IF(Calculations!$B45&lt;age_when_money_runs_out,Calculations!J45,"")</f>
        <v/>
      </c>
      <c r="J45" s="12" t="str">
        <f>IF(Calculations!$B45&lt;age_when_money_runs_out,Calculations!K45,"")</f>
        <v/>
      </c>
    </row>
    <row r="46" spans="1:10" x14ac:dyDescent="0.3">
      <c r="A46" t="str">
        <f>IF(Calculations!$B46&lt;age_when_money_runs_out,Calculations!B46,"")</f>
        <v/>
      </c>
      <c r="B46" s="12" t="str">
        <f>IF(Calculations!$B46&lt;age_when_money_runs_out,Calculations!C46,"")</f>
        <v/>
      </c>
      <c r="C46" s="12" t="str">
        <f>IF(Calculations!$B46&lt;age_when_money_runs_out,Calculations!D46,"")</f>
        <v/>
      </c>
      <c r="D46" s="12" t="str">
        <f>IF(Calculations!$B46&lt;age_when_money_runs_out,Calculations!E46,"")</f>
        <v/>
      </c>
      <c r="E46" s="12" t="str">
        <f>IF(Calculations!$B46&lt;age_when_money_runs_out,Calculations!F46,"")</f>
        <v/>
      </c>
      <c r="F46" s="12" t="str">
        <f>IF(Calculations!$B46&lt;age_when_money_runs_out,Calculations!G46,"")</f>
        <v/>
      </c>
      <c r="G46" s="12" t="str">
        <f>IF(Calculations!$B46&lt;age_when_money_runs_out,Calculations!H46,"")</f>
        <v/>
      </c>
      <c r="H46" s="12" t="str">
        <f>IF(Calculations!$B46&lt;age_when_money_runs_out,Calculations!I46,"")</f>
        <v/>
      </c>
      <c r="I46" s="12" t="str">
        <f>IF(Calculations!$B46&lt;age_when_money_runs_out,Calculations!J46,"")</f>
        <v/>
      </c>
      <c r="J46" s="12" t="str">
        <f>IF(Calculations!$B46&lt;age_when_money_runs_out,Calculations!K46,"")</f>
        <v/>
      </c>
    </row>
    <row r="47" spans="1:10" x14ac:dyDescent="0.3">
      <c r="A47" t="str">
        <f>IF(Calculations!$B47&lt;age_when_money_runs_out,Calculations!B47,"")</f>
        <v/>
      </c>
      <c r="B47" s="12" t="str">
        <f>IF(Calculations!$B47&lt;age_when_money_runs_out,Calculations!C47,"")</f>
        <v/>
      </c>
      <c r="C47" s="12" t="str">
        <f>IF(Calculations!$B47&lt;age_when_money_runs_out,Calculations!D47,"")</f>
        <v/>
      </c>
      <c r="D47" s="12" t="str">
        <f>IF(Calculations!$B47&lt;age_when_money_runs_out,Calculations!E47,"")</f>
        <v/>
      </c>
      <c r="E47" s="12" t="str">
        <f>IF(Calculations!$B47&lt;age_when_money_runs_out,Calculations!F47,"")</f>
        <v/>
      </c>
      <c r="F47" s="12" t="str">
        <f>IF(Calculations!$B47&lt;age_when_money_runs_out,Calculations!G47,"")</f>
        <v/>
      </c>
      <c r="G47" s="12" t="str">
        <f>IF(Calculations!$B47&lt;age_when_money_runs_out,Calculations!H47,"")</f>
        <v/>
      </c>
      <c r="H47" s="12" t="str">
        <f>IF(Calculations!$B47&lt;age_when_money_runs_out,Calculations!I47,"")</f>
        <v/>
      </c>
      <c r="I47" s="12" t="str">
        <f>IF(Calculations!$B47&lt;age_when_money_runs_out,Calculations!J47,"")</f>
        <v/>
      </c>
      <c r="J47" s="12" t="str">
        <f>IF(Calculations!$B47&lt;age_when_money_runs_out,Calculations!K47,"")</f>
        <v/>
      </c>
    </row>
    <row r="48" spans="1:10" x14ac:dyDescent="0.3">
      <c r="A48" t="str">
        <f>IF(Calculations!$B48&lt;age_when_money_runs_out,Calculations!B48,"")</f>
        <v/>
      </c>
      <c r="B48" s="12" t="str">
        <f>IF(Calculations!$B48&lt;age_when_money_runs_out,Calculations!C48,"")</f>
        <v/>
      </c>
      <c r="C48" s="12" t="str">
        <f>IF(Calculations!$B48&lt;age_when_money_runs_out,Calculations!D48,"")</f>
        <v/>
      </c>
      <c r="D48" s="12" t="str">
        <f>IF(Calculations!$B48&lt;age_when_money_runs_out,Calculations!E48,"")</f>
        <v/>
      </c>
      <c r="E48" s="12" t="str">
        <f>IF(Calculations!$B48&lt;age_when_money_runs_out,Calculations!F48,"")</f>
        <v/>
      </c>
      <c r="F48" s="12" t="str">
        <f>IF(Calculations!$B48&lt;age_when_money_runs_out,Calculations!G48,"")</f>
        <v/>
      </c>
      <c r="G48" s="12" t="str">
        <f>IF(Calculations!$B48&lt;age_when_money_runs_out,Calculations!H48,"")</f>
        <v/>
      </c>
      <c r="H48" s="12" t="str">
        <f>IF(Calculations!$B48&lt;age_when_money_runs_out,Calculations!I48,"")</f>
        <v/>
      </c>
      <c r="I48" s="12" t="str">
        <f>IF(Calculations!$B48&lt;age_when_money_runs_out,Calculations!J48,"")</f>
        <v/>
      </c>
      <c r="J48" s="12" t="str">
        <f>IF(Calculations!$B48&lt;age_when_money_runs_out,Calculations!K48,"")</f>
        <v/>
      </c>
    </row>
    <row r="49" spans="1:10" x14ac:dyDescent="0.3">
      <c r="A49" t="str">
        <f>IF(Calculations!$B49&lt;age_when_money_runs_out,Calculations!B49,"")</f>
        <v/>
      </c>
      <c r="B49" s="12" t="str">
        <f>IF(Calculations!$B49&lt;age_when_money_runs_out,Calculations!C49,"")</f>
        <v/>
      </c>
      <c r="C49" s="12" t="str">
        <f>IF(Calculations!$B49&lt;age_when_money_runs_out,Calculations!D49,"")</f>
        <v/>
      </c>
      <c r="D49" s="12" t="str">
        <f>IF(Calculations!$B49&lt;age_when_money_runs_out,Calculations!E49,"")</f>
        <v/>
      </c>
      <c r="E49" s="12" t="str">
        <f>IF(Calculations!$B49&lt;age_when_money_runs_out,Calculations!F49,"")</f>
        <v/>
      </c>
      <c r="F49" s="12" t="str">
        <f>IF(Calculations!$B49&lt;age_when_money_runs_out,Calculations!G49,"")</f>
        <v/>
      </c>
      <c r="G49" s="12" t="str">
        <f>IF(Calculations!$B49&lt;age_when_money_runs_out,Calculations!H49,"")</f>
        <v/>
      </c>
      <c r="H49" s="12" t="str">
        <f>IF(Calculations!$B49&lt;age_when_money_runs_out,Calculations!I49,"")</f>
        <v/>
      </c>
      <c r="I49" s="12" t="str">
        <f>IF(Calculations!$B49&lt;age_when_money_runs_out,Calculations!J49,"")</f>
        <v/>
      </c>
      <c r="J49" s="12" t="str">
        <f>IF(Calculations!$B49&lt;age_when_money_runs_out,Calculations!K49,"")</f>
        <v/>
      </c>
    </row>
    <row r="50" spans="1:10" x14ac:dyDescent="0.3">
      <c r="A50" t="str">
        <f>IF(Calculations!$B50&lt;age_when_money_runs_out,Calculations!B50,"")</f>
        <v/>
      </c>
      <c r="B50" s="12" t="str">
        <f>IF(Calculations!$B50&lt;age_when_money_runs_out,Calculations!C50,"")</f>
        <v/>
      </c>
      <c r="C50" s="12" t="str">
        <f>IF(Calculations!$B50&lt;age_when_money_runs_out,Calculations!D50,"")</f>
        <v/>
      </c>
      <c r="D50" s="12" t="str">
        <f>IF(Calculations!$B50&lt;age_when_money_runs_out,Calculations!E50,"")</f>
        <v/>
      </c>
      <c r="E50" s="12" t="str">
        <f>IF(Calculations!$B50&lt;age_when_money_runs_out,Calculations!F50,"")</f>
        <v/>
      </c>
      <c r="F50" s="12" t="str">
        <f>IF(Calculations!$B50&lt;age_when_money_runs_out,Calculations!G50,"")</f>
        <v/>
      </c>
      <c r="G50" s="12" t="str">
        <f>IF(Calculations!$B50&lt;age_when_money_runs_out,Calculations!H50,"")</f>
        <v/>
      </c>
      <c r="H50" s="12" t="str">
        <f>IF(Calculations!$B50&lt;age_when_money_runs_out,Calculations!I50,"")</f>
        <v/>
      </c>
      <c r="I50" s="12" t="str">
        <f>IF(Calculations!$B50&lt;age_when_money_runs_out,Calculations!J50,"")</f>
        <v/>
      </c>
      <c r="J50" s="12" t="str">
        <f>IF(Calculations!$B50&lt;age_when_money_runs_out,Calculations!K50,"")</f>
        <v/>
      </c>
    </row>
    <row r="51" spans="1:10" x14ac:dyDescent="0.3">
      <c r="A51" t="str">
        <f>IF(Calculations!$B51&lt;age_when_money_runs_out,Calculations!B51,"")</f>
        <v/>
      </c>
      <c r="B51" s="12" t="str">
        <f>IF(Calculations!$B51&lt;age_when_money_runs_out,Calculations!C51,"")</f>
        <v/>
      </c>
      <c r="C51" s="12" t="str">
        <f>IF(Calculations!$B51&lt;age_when_money_runs_out,Calculations!D51,"")</f>
        <v/>
      </c>
      <c r="D51" s="12" t="str">
        <f>IF(Calculations!$B51&lt;age_when_money_runs_out,Calculations!E51,"")</f>
        <v/>
      </c>
      <c r="E51" s="12" t="str">
        <f>IF(Calculations!$B51&lt;age_when_money_runs_out,Calculations!F51,"")</f>
        <v/>
      </c>
      <c r="F51" s="12" t="str">
        <f>IF(Calculations!$B51&lt;age_when_money_runs_out,Calculations!G51,"")</f>
        <v/>
      </c>
      <c r="G51" s="12" t="str">
        <f>IF(Calculations!$B51&lt;age_when_money_runs_out,Calculations!H51,"")</f>
        <v/>
      </c>
      <c r="H51" s="12" t="str">
        <f>IF(Calculations!$B51&lt;age_when_money_runs_out,Calculations!I51,"")</f>
        <v/>
      </c>
      <c r="I51" s="12" t="str">
        <f>IF(Calculations!$B51&lt;age_when_money_runs_out,Calculations!J51,"")</f>
        <v/>
      </c>
      <c r="J51" s="12" t="str">
        <f>IF(Calculations!$B51&lt;age_when_money_runs_out,Calculations!K51,"")</f>
        <v/>
      </c>
    </row>
    <row r="52" spans="1:10" x14ac:dyDescent="0.3">
      <c r="A52" t="str">
        <f>IF(Calculations!$B52&lt;age_when_money_runs_out,Calculations!B52,"")</f>
        <v/>
      </c>
      <c r="B52" s="12" t="str">
        <f>IF(Calculations!$B52&lt;age_when_money_runs_out,Calculations!C52,"")</f>
        <v/>
      </c>
      <c r="C52" s="12" t="str">
        <f>IF(Calculations!$B52&lt;age_when_money_runs_out,Calculations!D52,"")</f>
        <v/>
      </c>
      <c r="D52" s="12" t="str">
        <f>IF(Calculations!$B52&lt;age_when_money_runs_out,Calculations!E52,"")</f>
        <v/>
      </c>
      <c r="E52" s="12" t="str">
        <f>IF(Calculations!$B52&lt;age_when_money_runs_out,Calculations!F52,"")</f>
        <v/>
      </c>
      <c r="F52" s="12" t="str">
        <f>IF(Calculations!$B52&lt;age_when_money_runs_out,Calculations!G52,"")</f>
        <v/>
      </c>
      <c r="G52" s="12" t="str">
        <f>IF(Calculations!$B52&lt;age_when_money_runs_out,Calculations!H52,"")</f>
        <v/>
      </c>
      <c r="H52" s="12" t="str">
        <f>IF(Calculations!$B52&lt;age_when_money_runs_out,Calculations!I52,"")</f>
        <v/>
      </c>
      <c r="I52" s="12" t="str">
        <f>IF(Calculations!$B52&lt;age_when_money_runs_out,Calculations!J52,"")</f>
        <v/>
      </c>
      <c r="J52" s="12" t="str">
        <f>IF(Calculations!$B52&lt;age_when_money_runs_out,Calculations!K52,"")</f>
        <v/>
      </c>
    </row>
    <row r="53" spans="1:10" x14ac:dyDescent="0.3">
      <c r="A53" t="str">
        <f>IF(Calculations!$B53&lt;age_when_money_runs_out,Calculations!B53,"")</f>
        <v/>
      </c>
      <c r="B53" s="12" t="str">
        <f>IF(Calculations!$B53&lt;age_when_money_runs_out,Calculations!C53,"")</f>
        <v/>
      </c>
      <c r="C53" s="12" t="str">
        <f>IF(Calculations!$B53&lt;age_when_money_runs_out,Calculations!D53,"")</f>
        <v/>
      </c>
      <c r="D53" s="12" t="str">
        <f>IF(Calculations!$B53&lt;age_when_money_runs_out,Calculations!E53,"")</f>
        <v/>
      </c>
      <c r="E53" s="12" t="str">
        <f>IF(Calculations!$B53&lt;age_when_money_runs_out,Calculations!F53,"")</f>
        <v/>
      </c>
      <c r="F53" s="12" t="str">
        <f>IF(Calculations!$B53&lt;age_when_money_runs_out,Calculations!G53,"")</f>
        <v/>
      </c>
      <c r="G53" s="12" t="str">
        <f>IF(Calculations!$B53&lt;age_when_money_runs_out,Calculations!H53,"")</f>
        <v/>
      </c>
      <c r="H53" s="12" t="str">
        <f>IF(Calculations!$B53&lt;age_when_money_runs_out,Calculations!I53,"")</f>
        <v/>
      </c>
      <c r="I53" s="12" t="str">
        <f>IF(Calculations!$B53&lt;age_when_money_runs_out,Calculations!J53,"")</f>
        <v/>
      </c>
      <c r="J53" s="12" t="str">
        <f>IF(Calculations!$B53&lt;age_when_money_runs_out,Calculations!K53,"")</f>
        <v/>
      </c>
    </row>
    <row r="54" spans="1:10" x14ac:dyDescent="0.3">
      <c r="A54" t="str">
        <f>IF(Calculations!$B54&lt;age_when_money_runs_out,Calculations!B54,"")</f>
        <v/>
      </c>
      <c r="B54" s="12" t="str">
        <f>IF(Calculations!$B54&lt;age_when_money_runs_out,Calculations!C54,"")</f>
        <v/>
      </c>
      <c r="C54" s="12" t="str">
        <f>IF(Calculations!$B54&lt;age_when_money_runs_out,Calculations!D54,"")</f>
        <v/>
      </c>
      <c r="D54" s="12" t="str">
        <f>IF(Calculations!$B54&lt;age_when_money_runs_out,Calculations!E54,"")</f>
        <v/>
      </c>
      <c r="E54" s="12" t="str">
        <f>IF(Calculations!$B54&lt;age_when_money_runs_out,Calculations!F54,"")</f>
        <v/>
      </c>
      <c r="F54" s="12" t="str">
        <f>IF(Calculations!$B54&lt;age_when_money_runs_out,Calculations!G54,"")</f>
        <v/>
      </c>
      <c r="G54" s="12" t="str">
        <f>IF(Calculations!$B54&lt;age_when_money_runs_out,Calculations!H54,"")</f>
        <v/>
      </c>
      <c r="H54" s="12" t="str">
        <f>IF(Calculations!$B54&lt;age_when_money_runs_out,Calculations!I54,"")</f>
        <v/>
      </c>
      <c r="I54" s="12" t="str">
        <f>IF(Calculations!$B54&lt;age_when_money_runs_out,Calculations!J54,"")</f>
        <v/>
      </c>
      <c r="J54" s="12" t="str">
        <f>IF(Calculations!$B54&lt;age_when_money_runs_out,Calculations!K54,"")</f>
        <v/>
      </c>
    </row>
    <row r="55" spans="1:10" x14ac:dyDescent="0.3">
      <c r="A55" t="str">
        <f>IF(Calculations!$B55&lt;age_when_money_runs_out,Calculations!B55,"")</f>
        <v/>
      </c>
      <c r="B55" s="12" t="str">
        <f>IF(Calculations!$B55&lt;age_when_money_runs_out,Calculations!C55,"")</f>
        <v/>
      </c>
      <c r="C55" s="12" t="str">
        <f>IF(Calculations!$B55&lt;age_when_money_runs_out,Calculations!D55,"")</f>
        <v/>
      </c>
      <c r="D55" s="12" t="str">
        <f>IF(Calculations!$B55&lt;age_when_money_runs_out,Calculations!E55,"")</f>
        <v/>
      </c>
      <c r="E55" s="12" t="str">
        <f>IF(Calculations!$B55&lt;age_when_money_runs_out,Calculations!F55,"")</f>
        <v/>
      </c>
      <c r="F55" s="12" t="str">
        <f>IF(Calculations!$B55&lt;age_when_money_runs_out,Calculations!G55,"")</f>
        <v/>
      </c>
      <c r="G55" s="12" t="str">
        <f>IF(Calculations!$B55&lt;age_when_money_runs_out,Calculations!H55,"")</f>
        <v/>
      </c>
      <c r="H55" s="12" t="str">
        <f>IF(Calculations!$B55&lt;age_when_money_runs_out,Calculations!I55,"")</f>
        <v/>
      </c>
      <c r="I55" s="12" t="str">
        <f>IF(Calculations!$B55&lt;age_when_money_runs_out,Calculations!J55,"")</f>
        <v/>
      </c>
      <c r="J55" s="12" t="str">
        <f>IF(Calculations!$B55&lt;age_when_money_runs_out,Calculations!K55,"")</f>
        <v/>
      </c>
    </row>
    <row r="56" spans="1:10" x14ac:dyDescent="0.3">
      <c r="A56" t="str">
        <f>IF(Calculations!$B56&lt;age_when_money_runs_out,Calculations!B56,"")</f>
        <v/>
      </c>
      <c r="B56" s="12" t="str">
        <f>IF(Calculations!$B56&lt;age_when_money_runs_out,Calculations!C56,"")</f>
        <v/>
      </c>
      <c r="C56" s="12" t="str">
        <f>IF(Calculations!$B56&lt;age_when_money_runs_out,Calculations!D56,"")</f>
        <v/>
      </c>
      <c r="D56" s="12" t="str">
        <f>IF(Calculations!$B56&lt;age_when_money_runs_out,Calculations!E56,"")</f>
        <v/>
      </c>
      <c r="E56" s="12" t="str">
        <f>IF(Calculations!$B56&lt;age_when_money_runs_out,Calculations!F56,"")</f>
        <v/>
      </c>
      <c r="F56" s="12" t="str">
        <f>IF(Calculations!$B56&lt;age_when_money_runs_out,Calculations!G56,"")</f>
        <v/>
      </c>
      <c r="G56" s="12" t="str">
        <f>IF(Calculations!$B56&lt;age_when_money_runs_out,Calculations!H56,"")</f>
        <v/>
      </c>
      <c r="H56" s="12" t="str">
        <f>IF(Calculations!$B56&lt;age_when_money_runs_out,Calculations!I56,"")</f>
        <v/>
      </c>
      <c r="I56" s="12" t="str">
        <f>IF(Calculations!$B56&lt;age_when_money_runs_out,Calculations!J56,"")</f>
        <v/>
      </c>
      <c r="J56" s="12" t="str">
        <f>IF(Calculations!$B56&lt;age_when_money_runs_out,Calculations!K56,"")</f>
        <v/>
      </c>
    </row>
    <row r="57" spans="1:10" x14ac:dyDescent="0.3">
      <c r="A57" t="str">
        <f>IF(Calculations!$B57&lt;age_when_money_runs_out,Calculations!B57,"")</f>
        <v/>
      </c>
      <c r="B57" s="12" t="str">
        <f>IF(Calculations!$B57&lt;age_when_money_runs_out,Calculations!C57,"")</f>
        <v/>
      </c>
      <c r="C57" s="12" t="str">
        <f>IF(Calculations!$B57&lt;age_when_money_runs_out,Calculations!D57,"")</f>
        <v/>
      </c>
      <c r="D57" s="12" t="str">
        <f>IF(Calculations!$B57&lt;age_when_money_runs_out,Calculations!E57,"")</f>
        <v/>
      </c>
      <c r="E57" s="12" t="str">
        <f>IF(Calculations!$B57&lt;age_when_money_runs_out,Calculations!F57,"")</f>
        <v/>
      </c>
      <c r="F57" s="12" t="str">
        <f>IF(Calculations!$B57&lt;age_when_money_runs_out,Calculations!G57,"")</f>
        <v/>
      </c>
      <c r="G57" s="12" t="str">
        <f>IF(Calculations!$B57&lt;age_when_money_runs_out,Calculations!H57,"")</f>
        <v/>
      </c>
      <c r="H57" s="12" t="str">
        <f>IF(Calculations!$B57&lt;age_when_money_runs_out,Calculations!I57,"")</f>
        <v/>
      </c>
      <c r="I57" s="12" t="str">
        <f>IF(Calculations!$B57&lt;age_when_money_runs_out,Calculations!J57,"")</f>
        <v/>
      </c>
      <c r="J57" s="12" t="str">
        <f>IF(Calculations!$B57&lt;age_when_money_runs_out,Calculations!K57,"")</f>
        <v/>
      </c>
    </row>
    <row r="58" spans="1:10" x14ac:dyDescent="0.3">
      <c r="A58" t="str">
        <f>IF(Calculations!$B58&lt;age_when_money_runs_out,Calculations!B58,"")</f>
        <v/>
      </c>
      <c r="B58" s="12" t="str">
        <f>IF(Calculations!$B58&lt;age_when_money_runs_out,Calculations!C58,"")</f>
        <v/>
      </c>
      <c r="C58" s="12" t="str">
        <f>IF(Calculations!$B58&lt;age_when_money_runs_out,Calculations!D58,"")</f>
        <v/>
      </c>
      <c r="D58" s="12" t="str">
        <f>IF(Calculations!$B58&lt;age_when_money_runs_out,Calculations!E58,"")</f>
        <v/>
      </c>
      <c r="E58" s="12" t="str">
        <f>IF(Calculations!$B58&lt;age_when_money_runs_out,Calculations!F58,"")</f>
        <v/>
      </c>
      <c r="F58" s="12" t="str">
        <f>IF(Calculations!$B58&lt;age_when_money_runs_out,Calculations!G58,"")</f>
        <v/>
      </c>
      <c r="G58" s="12" t="str">
        <f>IF(Calculations!$B58&lt;age_when_money_runs_out,Calculations!H58,"")</f>
        <v/>
      </c>
      <c r="H58" s="12" t="str">
        <f>IF(Calculations!$B58&lt;age_when_money_runs_out,Calculations!I58,"")</f>
        <v/>
      </c>
      <c r="I58" s="12" t="str">
        <f>IF(Calculations!$B58&lt;age_when_money_runs_out,Calculations!J58,"")</f>
        <v/>
      </c>
      <c r="J58" s="12" t="str">
        <f>IF(Calculations!$B58&lt;age_when_money_runs_out,Calculations!K58,"")</f>
        <v/>
      </c>
    </row>
    <row r="59" spans="1:10" x14ac:dyDescent="0.3">
      <c r="A59" t="str">
        <f>IF(Calculations!$B59&lt;age_when_money_runs_out,Calculations!B59,"")</f>
        <v/>
      </c>
      <c r="B59" s="12" t="str">
        <f>IF(Calculations!$B59&lt;age_when_money_runs_out,Calculations!C59,"")</f>
        <v/>
      </c>
      <c r="C59" s="12" t="str">
        <f>IF(Calculations!$B59&lt;age_when_money_runs_out,Calculations!D59,"")</f>
        <v/>
      </c>
      <c r="D59" s="12" t="str">
        <f>IF(Calculations!$B59&lt;age_when_money_runs_out,Calculations!E59,"")</f>
        <v/>
      </c>
      <c r="E59" s="12" t="str">
        <f>IF(Calculations!$B59&lt;age_when_money_runs_out,Calculations!F59,"")</f>
        <v/>
      </c>
      <c r="F59" s="12" t="str">
        <f>IF(Calculations!$B59&lt;age_when_money_runs_out,Calculations!G59,"")</f>
        <v/>
      </c>
      <c r="G59" s="12" t="str">
        <f>IF(Calculations!$B59&lt;age_when_money_runs_out,Calculations!H59,"")</f>
        <v/>
      </c>
      <c r="H59" s="12" t="str">
        <f>IF(Calculations!$B59&lt;age_when_money_runs_out,Calculations!I59,"")</f>
        <v/>
      </c>
      <c r="I59" s="12" t="str">
        <f>IF(Calculations!$B59&lt;age_when_money_runs_out,Calculations!J59,"")</f>
        <v/>
      </c>
      <c r="J59" s="12" t="str">
        <f>IF(Calculations!$B59&lt;age_when_money_runs_out,Calculations!K59,"")</f>
        <v/>
      </c>
    </row>
    <row r="60" spans="1:10" x14ac:dyDescent="0.3">
      <c r="A60" t="str">
        <f>IF(Calculations!$B60&lt;age_when_money_runs_out,Calculations!B60,"")</f>
        <v/>
      </c>
      <c r="B60" s="12" t="str">
        <f>IF(Calculations!$B60&lt;age_when_money_runs_out,Calculations!C60,"")</f>
        <v/>
      </c>
      <c r="C60" s="12" t="str">
        <f>IF(Calculations!$B60&lt;age_when_money_runs_out,Calculations!D60,"")</f>
        <v/>
      </c>
      <c r="D60" s="12" t="str">
        <f>IF(Calculations!$B60&lt;age_when_money_runs_out,Calculations!E60,"")</f>
        <v/>
      </c>
      <c r="E60" s="12" t="str">
        <f>IF(Calculations!$B60&lt;age_when_money_runs_out,Calculations!F60,"")</f>
        <v/>
      </c>
      <c r="F60" s="12" t="str">
        <f>IF(Calculations!$B60&lt;age_when_money_runs_out,Calculations!G60,"")</f>
        <v/>
      </c>
      <c r="G60" s="12" t="str">
        <f>IF(Calculations!$B60&lt;age_when_money_runs_out,Calculations!H60,"")</f>
        <v/>
      </c>
      <c r="H60" s="12" t="str">
        <f>IF(Calculations!$B60&lt;age_when_money_runs_out,Calculations!I60,"")</f>
        <v/>
      </c>
      <c r="I60" s="12" t="str">
        <f>IF(Calculations!$B60&lt;age_when_money_runs_out,Calculations!J60,"")</f>
        <v/>
      </c>
      <c r="J60" s="12" t="str">
        <f>IF(Calculations!$B60&lt;age_when_money_runs_out,Calculations!K60,"")</f>
        <v/>
      </c>
    </row>
    <row r="61" spans="1:10" x14ac:dyDescent="0.3">
      <c r="A61" t="str">
        <f>IF(Calculations!$B61&lt;age_when_money_runs_out,Calculations!B61,"")</f>
        <v/>
      </c>
      <c r="B61" s="12" t="str">
        <f>IF(Calculations!$B61&lt;age_when_money_runs_out,Calculations!C61,"")</f>
        <v/>
      </c>
      <c r="C61" s="12" t="str">
        <f>IF(Calculations!$B61&lt;age_when_money_runs_out,Calculations!D61,"")</f>
        <v/>
      </c>
      <c r="D61" s="12" t="str">
        <f>IF(Calculations!$B61&lt;age_when_money_runs_out,Calculations!E61,"")</f>
        <v/>
      </c>
      <c r="E61" s="12" t="str">
        <f>IF(Calculations!$B61&lt;age_when_money_runs_out,Calculations!F61,"")</f>
        <v/>
      </c>
      <c r="F61" s="12" t="str">
        <f>IF(Calculations!$B61&lt;age_when_money_runs_out,Calculations!G61,"")</f>
        <v/>
      </c>
      <c r="G61" s="12" t="str">
        <f>IF(Calculations!$B61&lt;age_when_money_runs_out,Calculations!H61,"")</f>
        <v/>
      </c>
      <c r="H61" s="12" t="str">
        <f>IF(Calculations!$B61&lt;age_when_money_runs_out,Calculations!I61,"")</f>
        <v/>
      </c>
      <c r="I61" s="12" t="str">
        <f>IF(Calculations!$B61&lt;age_when_money_runs_out,Calculations!J61,"")</f>
        <v/>
      </c>
      <c r="J61" s="12" t="str">
        <f>IF(Calculations!$B61&lt;age_when_money_runs_out,Calculations!K61,"")</f>
        <v/>
      </c>
    </row>
    <row r="62" spans="1:10" x14ac:dyDescent="0.3">
      <c r="A62" t="str">
        <f>IF(Calculations!$B62&lt;age_when_money_runs_out,Calculations!B62,"")</f>
        <v/>
      </c>
      <c r="B62" s="12" t="str">
        <f>IF(Calculations!$B62&lt;age_when_money_runs_out,Calculations!C62,"")</f>
        <v/>
      </c>
      <c r="C62" s="12" t="str">
        <f>IF(Calculations!$B62&lt;age_when_money_runs_out,Calculations!D62,"")</f>
        <v/>
      </c>
      <c r="D62" s="12" t="str">
        <f>IF(Calculations!$B62&lt;age_when_money_runs_out,Calculations!E62,"")</f>
        <v/>
      </c>
      <c r="E62" s="12" t="str">
        <f>IF(Calculations!$B62&lt;age_when_money_runs_out,Calculations!F62,"")</f>
        <v/>
      </c>
      <c r="F62" s="12" t="str">
        <f>IF(Calculations!$B62&lt;age_when_money_runs_out,Calculations!G62,"")</f>
        <v/>
      </c>
      <c r="G62" s="12" t="str">
        <f>IF(Calculations!$B62&lt;age_when_money_runs_out,Calculations!H62,"")</f>
        <v/>
      </c>
      <c r="H62" s="12" t="str">
        <f>IF(Calculations!$B62&lt;age_when_money_runs_out,Calculations!I62,"")</f>
        <v/>
      </c>
      <c r="I62" s="12" t="str">
        <f>IF(Calculations!$B62&lt;age_when_money_runs_out,Calculations!J62,"")</f>
        <v/>
      </c>
      <c r="J62" s="12" t="str">
        <f>IF(Calculations!$B62&lt;age_when_money_runs_out,Calculations!K62,"")</f>
        <v/>
      </c>
    </row>
    <row r="63" spans="1:10" x14ac:dyDescent="0.3">
      <c r="A63" t="str">
        <f>IF(Calculations!$B63&lt;age_when_money_runs_out,Calculations!B63,"")</f>
        <v/>
      </c>
      <c r="B63" s="12" t="str">
        <f>IF(Calculations!$B63&lt;age_when_money_runs_out,Calculations!C63,"")</f>
        <v/>
      </c>
      <c r="C63" s="12" t="str">
        <f>IF(Calculations!$B63&lt;age_when_money_runs_out,Calculations!D63,"")</f>
        <v/>
      </c>
      <c r="D63" s="12" t="str">
        <f>IF(Calculations!$B63&lt;age_when_money_runs_out,Calculations!E63,"")</f>
        <v/>
      </c>
      <c r="E63" s="12" t="str">
        <f>IF(Calculations!$B63&lt;age_when_money_runs_out,Calculations!F63,"")</f>
        <v/>
      </c>
      <c r="F63" s="12" t="str">
        <f>IF(Calculations!$B63&lt;age_when_money_runs_out,Calculations!G63,"")</f>
        <v/>
      </c>
      <c r="G63" s="12" t="str">
        <f>IF(Calculations!$B63&lt;age_when_money_runs_out,Calculations!H63,"")</f>
        <v/>
      </c>
      <c r="H63" s="12" t="str">
        <f>IF(Calculations!$B63&lt;age_when_money_runs_out,Calculations!I63,"")</f>
        <v/>
      </c>
      <c r="I63" s="12" t="str">
        <f>IF(Calculations!$B63&lt;age_when_money_runs_out,Calculations!J63,"")</f>
        <v/>
      </c>
      <c r="J63" s="12" t="str">
        <f>IF(Calculations!$B63&lt;age_when_money_runs_out,Calculations!K63,"")</f>
        <v/>
      </c>
    </row>
    <row r="64" spans="1:10" x14ac:dyDescent="0.3">
      <c r="A64" t="str">
        <f>IF(Calculations!$B64&lt;age_when_money_runs_out,Calculations!B64,"")</f>
        <v/>
      </c>
      <c r="B64" s="12" t="str">
        <f>IF(Calculations!$B64&lt;age_when_money_runs_out,Calculations!C64,"")</f>
        <v/>
      </c>
      <c r="C64" s="12" t="str">
        <f>IF(Calculations!$B64&lt;age_when_money_runs_out,Calculations!D64,"")</f>
        <v/>
      </c>
      <c r="D64" s="12" t="str">
        <f>IF(Calculations!$B64&lt;age_when_money_runs_out,Calculations!E64,"")</f>
        <v/>
      </c>
      <c r="E64" s="12" t="str">
        <f>IF(Calculations!$B64&lt;age_when_money_runs_out,Calculations!F64,"")</f>
        <v/>
      </c>
      <c r="F64" s="12" t="str">
        <f>IF(Calculations!$B64&lt;age_when_money_runs_out,Calculations!G64,"")</f>
        <v/>
      </c>
      <c r="G64" s="12" t="str">
        <f>IF(Calculations!$B64&lt;age_when_money_runs_out,Calculations!H64,"")</f>
        <v/>
      </c>
      <c r="H64" s="12" t="str">
        <f>IF(Calculations!$B64&lt;age_when_money_runs_out,Calculations!I64,"")</f>
        <v/>
      </c>
      <c r="I64" s="12" t="str">
        <f>IF(Calculations!$B64&lt;age_when_money_runs_out,Calculations!J64,"")</f>
        <v/>
      </c>
      <c r="J64" s="12" t="str">
        <f>IF(Calculations!$B64&lt;age_when_money_runs_out,Calculations!K64,"")</f>
        <v/>
      </c>
    </row>
    <row r="65" spans="1:10" x14ac:dyDescent="0.3">
      <c r="A65" t="str">
        <f>IF(Calculations!$B65&lt;age_when_money_runs_out,Calculations!B65,"")</f>
        <v/>
      </c>
      <c r="B65" s="12" t="str">
        <f>IF(Calculations!$B65&lt;age_when_money_runs_out,Calculations!C65,"")</f>
        <v/>
      </c>
      <c r="C65" s="12" t="str">
        <f>IF(Calculations!$B65&lt;age_when_money_runs_out,Calculations!D65,"")</f>
        <v/>
      </c>
      <c r="D65" s="12" t="str">
        <f>IF(Calculations!$B65&lt;age_when_money_runs_out,Calculations!E65,"")</f>
        <v/>
      </c>
      <c r="E65" s="12" t="str">
        <f>IF(Calculations!$B65&lt;age_when_money_runs_out,Calculations!F65,"")</f>
        <v/>
      </c>
      <c r="F65" s="12" t="str">
        <f>IF(Calculations!$B65&lt;age_when_money_runs_out,Calculations!G65,"")</f>
        <v/>
      </c>
      <c r="G65" s="12" t="str">
        <f>IF(Calculations!$B65&lt;age_when_money_runs_out,Calculations!H65,"")</f>
        <v/>
      </c>
      <c r="H65" s="12" t="str">
        <f>IF(Calculations!$B65&lt;age_when_money_runs_out,Calculations!I65,"")</f>
        <v/>
      </c>
      <c r="I65" s="12" t="str">
        <f>IF(Calculations!$B65&lt;age_when_money_runs_out,Calculations!J65,"")</f>
        <v/>
      </c>
      <c r="J65" s="12" t="str">
        <f>IF(Calculations!$B65&lt;age_when_money_runs_out,Calculations!K65,"")</f>
        <v/>
      </c>
    </row>
    <row r="66" spans="1:10" x14ac:dyDescent="0.3">
      <c r="A66" t="str">
        <f>IF(Calculations!$B66&lt;age_when_money_runs_out,Calculations!B66,"")</f>
        <v/>
      </c>
      <c r="B66" s="12" t="str">
        <f>IF(Calculations!$B66&lt;age_when_money_runs_out,Calculations!C66,"")</f>
        <v/>
      </c>
      <c r="C66" s="12" t="str">
        <f>IF(Calculations!$B66&lt;age_when_money_runs_out,Calculations!D66,"")</f>
        <v/>
      </c>
      <c r="D66" s="12" t="str">
        <f>IF(Calculations!$B66&lt;age_when_money_runs_out,Calculations!E66,"")</f>
        <v/>
      </c>
      <c r="E66" s="12" t="str">
        <f>IF(Calculations!$B66&lt;age_when_money_runs_out,Calculations!F66,"")</f>
        <v/>
      </c>
      <c r="F66" s="12" t="str">
        <f>IF(Calculations!$B66&lt;age_when_money_runs_out,Calculations!G66,"")</f>
        <v/>
      </c>
      <c r="G66" s="12" t="str">
        <f>IF(Calculations!$B66&lt;age_when_money_runs_out,Calculations!H66,"")</f>
        <v/>
      </c>
      <c r="H66" s="12" t="str">
        <f>IF(Calculations!$B66&lt;age_when_money_runs_out,Calculations!I66,"")</f>
        <v/>
      </c>
      <c r="I66" s="12" t="str">
        <f>IF(Calculations!$B66&lt;age_when_money_runs_out,Calculations!J66,"")</f>
        <v/>
      </c>
      <c r="J66" s="12" t="str">
        <f>IF(Calculations!$B66&lt;age_when_money_runs_out,Calculations!K66,"")</f>
        <v/>
      </c>
    </row>
    <row r="67" spans="1:10" x14ac:dyDescent="0.3">
      <c r="A67" t="str">
        <f>IF(Calculations!$B67&lt;age_when_money_runs_out,Calculations!B67,"")</f>
        <v/>
      </c>
      <c r="B67" s="12" t="str">
        <f>IF(Calculations!$B67&lt;age_when_money_runs_out,Calculations!C67,"")</f>
        <v/>
      </c>
      <c r="C67" s="12" t="str">
        <f>IF(Calculations!$B67&lt;age_when_money_runs_out,Calculations!D67,"")</f>
        <v/>
      </c>
      <c r="D67" s="12" t="str">
        <f>IF(Calculations!$B67&lt;age_when_money_runs_out,Calculations!E67,"")</f>
        <v/>
      </c>
      <c r="E67" s="12" t="str">
        <f>IF(Calculations!$B67&lt;age_when_money_runs_out,Calculations!F67,"")</f>
        <v/>
      </c>
      <c r="F67" s="12" t="str">
        <f>IF(Calculations!$B67&lt;age_when_money_runs_out,Calculations!G67,"")</f>
        <v/>
      </c>
      <c r="G67" s="12" t="str">
        <f>IF(Calculations!$B67&lt;age_when_money_runs_out,Calculations!H67,"")</f>
        <v/>
      </c>
      <c r="H67" s="12" t="str">
        <f>IF(Calculations!$B67&lt;age_when_money_runs_out,Calculations!I67,"")</f>
        <v/>
      </c>
      <c r="I67" s="12" t="str">
        <f>IF(Calculations!$B67&lt;age_when_money_runs_out,Calculations!J67,"")</f>
        <v/>
      </c>
      <c r="J67" s="12" t="str">
        <f>IF(Calculations!$B67&lt;age_when_money_runs_out,Calculations!K67,"")</f>
        <v/>
      </c>
    </row>
    <row r="68" spans="1:10" x14ac:dyDescent="0.3">
      <c r="A68" t="str">
        <f>IF(Calculations!$B68&lt;age_when_money_runs_out,Calculations!B68,"")</f>
        <v/>
      </c>
      <c r="B68" s="12" t="str">
        <f>IF(Calculations!$B68&lt;age_when_money_runs_out,Calculations!C68,"")</f>
        <v/>
      </c>
      <c r="C68" s="12" t="str">
        <f>IF(Calculations!$B68&lt;age_when_money_runs_out,Calculations!D68,"")</f>
        <v/>
      </c>
      <c r="D68" s="12" t="str">
        <f>IF(Calculations!$B68&lt;age_when_money_runs_out,Calculations!E68,"")</f>
        <v/>
      </c>
      <c r="E68" s="12" t="str">
        <f>IF(Calculations!$B68&lt;age_when_money_runs_out,Calculations!F68,"")</f>
        <v/>
      </c>
      <c r="F68" s="12" t="str">
        <f>IF(Calculations!$B68&lt;age_when_money_runs_out,Calculations!G68,"")</f>
        <v/>
      </c>
      <c r="G68" s="12" t="str">
        <f>IF(Calculations!$B68&lt;age_when_money_runs_out,Calculations!H68,"")</f>
        <v/>
      </c>
      <c r="H68" s="12" t="str">
        <f>IF(Calculations!$B68&lt;age_when_money_runs_out,Calculations!I68,"")</f>
        <v/>
      </c>
      <c r="I68" s="12" t="str">
        <f>IF(Calculations!$B68&lt;age_when_money_runs_out,Calculations!J68,"")</f>
        <v/>
      </c>
      <c r="J68" s="12" t="str">
        <f>IF(Calculations!$B68&lt;age_when_money_runs_out,Calculations!K68,"")</f>
        <v/>
      </c>
    </row>
    <row r="69" spans="1:10" x14ac:dyDescent="0.3">
      <c r="A69" t="str">
        <f>IF(Calculations!$B69&lt;age_when_money_runs_out,Calculations!B69,"")</f>
        <v/>
      </c>
      <c r="B69" s="12" t="str">
        <f>IF(Calculations!$B69&lt;age_when_money_runs_out,Calculations!C69,"")</f>
        <v/>
      </c>
      <c r="C69" s="12" t="str">
        <f>IF(Calculations!$B69&lt;age_when_money_runs_out,Calculations!D69,"")</f>
        <v/>
      </c>
      <c r="D69" s="12" t="str">
        <f>IF(Calculations!$B69&lt;age_when_money_runs_out,Calculations!E69,"")</f>
        <v/>
      </c>
      <c r="E69" s="12" t="str">
        <f>IF(Calculations!$B69&lt;age_when_money_runs_out,Calculations!F69,"")</f>
        <v/>
      </c>
      <c r="F69" s="12" t="str">
        <f>IF(Calculations!$B69&lt;age_when_money_runs_out,Calculations!G69,"")</f>
        <v/>
      </c>
      <c r="G69" s="12" t="str">
        <f>IF(Calculations!$B69&lt;age_when_money_runs_out,Calculations!H69,"")</f>
        <v/>
      </c>
      <c r="H69" s="12" t="str">
        <f>IF(Calculations!$B69&lt;age_when_money_runs_out,Calculations!I69,"")</f>
        <v/>
      </c>
      <c r="I69" s="12" t="str">
        <f>IF(Calculations!$B69&lt;age_when_money_runs_out,Calculations!J69,"")</f>
        <v/>
      </c>
      <c r="J69" s="12" t="str">
        <f>IF(Calculations!$B69&lt;age_when_money_runs_out,Calculations!K69,"")</f>
        <v/>
      </c>
    </row>
    <row r="70" spans="1:10" x14ac:dyDescent="0.3">
      <c r="A70" t="str">
        <f>IF(Calculations!$B70&lt;age_when_money_runs_out,Calculations!B70,"")</f>
        <v/>
      </c>
      <c r="B70" s="12" t="str">
        <f>IF(Calculations!$B70&lt;age_when_money_runs_out,Calculations!C70,"")</f>
        <v/>
      </c>
      <c r="C70" s="12" t="str">
        <f>IF(Calculations!$B70&lt;age_when_money_runs_out,Calculations!D70,"")</f>
        <v/>
      </c>
      <c r="D70" s="12" t="str">
        <f>IF(Calculations!$B70&lt;age_when_money_runs_out,Calculations!E70,"")</f>
        <v/>
      </c>
      <c r="E70" s="12" t="str">
        <f>IF(Calculations!$B70&lt;age_when_money_runs_out,Calculations!F70,"")</f>
        <v/>
      </c>
      <c r="F70" s="12" t="str">
        <f>IF(Calculations!$B70&lt;age_when_money_runs_out,Calculations!G70,"")</f>
        <v/>
      </c>
      <c r="G70" s="12" t="str">
        <f>IF(Calculations!$B70&lt;age_when_money_runs_out,Calculations!H70,"")</f>
        <v/>
      </c>
      <c r="H70" s="12" t="str">
        <f>IF(Calculations!$B70&lt;age_when_money_runs_out,Calculations!I70,"")</f>
        <v/>
      </c>
      <c r="I70" s="12" t="str">
        <f>IF(Calculations!$B70&lt;age_when_money_runs_out,Calculations!J70,"")</f>
        <v/>
      </c>
      <c r="J70" s="12" t="str">
        <f>IF(Calculations!$B70&lt;age_when_money_runs_out,Calculations!K70,"")</f>
        <v/>
      </c>
    </row>
    <row r="71" spans="1:10" x14ac:dyDescent="0.3">
      <c r="A71" t="str">
        <f>IF(Calculations!$B71&lt;age_when_money_runs_out,Calculations!B71,"")</f>
        <v/>
      </c>
      <c r="B71" s="12" t="str">
        <f>IF(Calculations!$B71&lt;age_when_money_runs_out,Calculations!C71,"")</f>
        <v/>
      </c>
      <c r="C71" s="12" t="str">
        <f>IF(Calculations!$B71&lt;age_when_money_runs_out,Calculations!D71,"")</f>
        <v/>
      </c>
      <c r="D71" s="12" t="str">
        <f>IF(Calculations!$B71&lt;age_when_money_runs_out,Calculations!E71,"")</f>
        <v/>
      </c>
      <c r="E71" s="12" t="str">
        <f>IF(Calculations!$B71&lt;age_when_money_runs_out,Calculations!F71,"")</f>
        <v/>
      </c>
      <c r="F71" s="12" t="str">
        <f>IF(Calculations!$B71&lt;age_when_money_runs_out,Calculations!G71,"")</f>
        <v/>
      </c>
      <c r="G71" s="12" t="str">
        <f>IF(Calculations!$B71&lt;age_when_money_runs_out,Calculations!H71,"")</f>
        <v/>
      </c>
      <c r="H71" s="12" t="str">
        <f>IF(Calculations!$B71&lt;age_when_money_runs_out,Calculations!I71,"")</f>
        <v/>
      </c>
      <c r="I71" s="12" t="str">
        <f>IF(Calculations!$B71&lt;age_when_money_runs_out,Calculations!J71,"")</f>
        <v/>
      </c>
      <c r="J71" s="12" t="str">
        <f>IF(Calculations!$B71&lt;age_when_money_runs_out,Calculations!K71,"")</f>
        <v/>
      </c>
    </row>
    <row r="72" spans="1:10" x14ac:dyDescent="0.3">
      <c r="A72" t="str">
        <f>IF(Calculations!$B72&lt;age_when_money_runs_out,Calculations!B72,"")</f>
        <v/>
      </c>
      <c r="B72" s="12" t="str">
        <f>IF(Calculations!$B72&lt;age_when_money_runs_out,Calculations!C72,"")</f>
        <v/>
      </c>
      <c r="C72" s="12" t="str">
        <f>IF(Calculations!$B72&lt;age_when_money_runs_out,Calculations!D72,"")</f>
        <v/>
      </c>
      <c r="D72" s="12" t="str">
        <f>IF(Calculations!$B72&lt;age_when_money_runs_out,Calculations!E72,"")</f>
        <v/>
      </c>
      <c r="E72" s="12" t="str">
        <f>IF(Calculations!$B72&lt;age_when_money_runs_out,Calculations!F72,"")</f>
        <v/>
      </c>
      <c r="F72" s="12" t="str">
        <f>IF(Calculations!$B72&lt;age_when_money_runs_out,Calculations!G72,"")</f>
        <v/>
      </c>
      <c r="G72" s="12" t="str">
        <f>IF(Calculations!$B72&lt;age_when_money_runs_out,Calculations!H72,"")</f>
        <v/>
      </c>
      <c r="H72" s="12" t="str">
        <f>IF(Calculations!$B72&lt;age_when_money_runs_out,Calculations!I72,"")</f>
        <v/>
      </c>
      <c r="I72" s="12" t="str">
        <f>IF(Calculations!$B72&lt;age_when_money_runs_out,Calculations!J72,"")</f>
        <v/>
      </c>
      <c r="J72" s="12" t="str">
        <f>IF(Calculations!$B72&lt;age_when_money_runs_out,Calculations!K72,"")</f>
        <v/>
      </c>
    </row>
    <row r="73" spans="1:10" x14ac:dyDescent="0.3">
      <c r="A73" t="str">
        <f>IF(Calculations!$B73&lt;age_when_money_runs_out,Calculations!B73,"")</f>
        <v/>
      </c>
      <c r="B73" s="12" t="str">
        <f>IF(Calculations!$B73&lt;age_when_money_runs_out,Calculations!C73,"")</f>
        <v/>
      </c>
      <c r="C73" s="12" t="str">
        <f>IF(Calculations!$B73&lt;age_when_money_runs_out,Calculations!D73,"")</f>
        <v/>
      </c>
      <c r="D73" s="12" t="str">
        <f>IF(Calculations!$B73&lt;age_when_money_runs_out,Calculations!E73,"")</f>
        <v/>
      </c>
      <c r="E73" s="12" t="str">
        <f>IF(Calculations!$B73&lt;age_when_money_runs_out,Calculations!F73,"")</f>
        <v/>
      </c>
      <c r="F73" s="12" t="str">
        <f>IF(Calculations!$B73&lt;age_when_money_runs_out,Calculations!G73,"")</f>
        <v/>
      </c>
      <c r="G73" s="12" t="str">
        <f>IF(Calculations!$B73&lt;age_when_money_runs_out,Calculations!H73,"")</f>
        <v/>
      </c>
      <c r="H73" s="12" t="str">
        <f>IF(Calculations!$B73&lt;age_when_money_runs_out,Calculations!I73,"")</f>
        <v/>
      </c>
      <c r="I73" s="12" t="str">
        <f>IF(Calculations!$B73&lt;age_when_money_runs_out,Calculations!J73,"")</f>
        <v/>
      </c>
      <c r="J73" s="12" t="str">
        <f>IF(Calculations!$B73&lt;age_when_money_runs_out,Calculations!K73,"")</f>
        <v/>
      </c>
    </row>
    <row r="74" spans="1:10" x14ac:dyDescent="0.3">
      <c r="A74" t="str">
        <f>IF(Calculations!$B74&lt;age_when_money_runs_out,Calculations!B74,"")</f>
        <v/>
      </c>
      <c r="B74" s="12" t="str">
        <f>IF(Calculations!$B74&lt;age_when_money_runs_out,Calculations!C74,"")</f>
        <v/>
      </c>
      <c r="C74" s="12" t="str">
        <f>IF(Calculations!$B74&lt;age_when_money_runs_out,Calculations!D74,"")</f>
        <v/>
      </c>
      <c r="D74" s="12" t="str">
        <f>IF(Calculations!$B74&lt;age_when_money_runs_out,Calculations!E74,"")</f>
        <v/>
      </c>
      <c r="E74" s="12" t="str">
        <f>IF(Calculations!$B74&lt;age_when_money_runs_out,Calculations!F74,"")</f>
        <v/>
      </c>
      <c r="F74" s="12" t="str">
        <f>IF(Calculations!$B74&lt;age_when_money_runs_out,Calculations!G74,"")</f>
        <v/>
      </c>
      <c r="G74" s="12" t="str">
        <f>IF(Calculations!$B74&lt;age_when_money_runs_out,Calculations!H74,"")</f>
        <v/>
      </c>
      <c r="H74" s="12" t="str">
        <f>IF(Calculations!$B74&lt;age_when_money_runs_out,Calculations!I74,"")</f>
        <v/>
      </c>
      <c r="I74" s="12" t="str">
        <f>IF(Calculations!$B74&lt;age_when_money_runs_out,Calculations!J74,"")</f>
        <v/>
      </c>
      <c r="J74" s="12" t="str">
        <f>IF(Calculations!$B74&lt;age_when_money_runs_out,Calculations!K74,"")</f>
        <v/>
      </c>
    </row>
    <row r="75" spans="1:10" x14ac:dyDescent="0.3">
      <c r="A75" t="str">
        <f>IF(Calculations!$B75&lt;age_when_money_runs_out,Calculations!B75,"")</f>
        <v/>
      </c>
      <c r="B75" s="12" t="str">
        <f>IF(Calculations!$B75&lt;age_when_money_runs_out,Calculations!C75,"")</f>
        <v/>
      </c>
      <c r="C75" s="12" t="str">
        <f>IF(Calculations!$B75&lt;age_when_money_runs_out,Calculations!D75,"")</f>
        <v/>
      </c>
      <c r="D75" s="12" t="str">
        <f>IF(Calculations!$B75&lt;age_when_money_runs_out,Calculations!E75,"")</f>
        <v/>
      </c>
      <c r="E75" s="12" t="str">
        <f>IF(Calculations!$B75&lt;age_when_money_runs_out,Calculations!F75,"")</f>
        <v/>
      </c>
      <c r="F75" s="12" t="str">
        <f>IF(Calculations!$B75&lt;age_when_money_runs_out,Calculations!G75,"")</f>
        <v/>
      </c>
      <c r="G75" s="12" t="str">
        <f>IF(Calculations!$B75&lt;age_when_money_runs_out,Calculations!H75,"")</f>
        <v/>
      </c>
      <c r="H75" s="12" t="str">
        <f>IF(Calculations!$B75&lt;age_when_money_runs_out,Calculations!I75,"")</f>
        <v/>
      </c>
      <c r="I75" s="12" t="str">
        <f>IF(Calculations!$B75&lt;age_when_money_runs_out,Calculations!J75,"")</f>
        <v/>
      </c>
      <c r="J75" s="12" t="str">
        <f>IF(Calculations!$B75&lt;age_when_money_runs_out,Calculations!K75,"")</f>
        <v/>
      </c>
    </row>
    <row r="76" spans="1:10" x14ac:dyDescent="0.3">
      <c r="A76" t="str">
        <f>IF(Calculations!$B76&lt;age_when_money_runs_out,Calculations!B76,"")</f>
        <v/>
      </c>
      <c r="B76" s="12" t="str">
        <f>IF(Calculations!$B76&lt;age_when_money_runs_out,Calculations!C76,"")</f>
        <v/>
      </c>
      <c r="C76" s="12" t="str">
        <f>IF(Calculations!$B76&lt;age_when_money_runs_out,Calculations!D76,"")</f>
        <v/>
      </c>
      <c r="D76" s="12" t="str">
        <f>IF(Calculations!$B76&lt;age_when_money_runs_out,Calculations!E76,"")</f>
        <v/>
      </c>
      <c r="E76" s="12" t="str">
        <f>IF(Calculations!$B76&lt;age_when_money_runs_out,Calculations!F76,"")</f>
        <v/>
      </c>
      <c r="F76" s="12" t="str">
        <f>IF(Calculations!$B76&lt;age_when_money_runs_out,Calculations!G76,"")</f>
        <v/>
      </c>
      <c r="G76" s="12" t="str">
        <f>IF(Calculations!$B76&lt;age_when_money_runs_out,Calculations!H76,"")</f>
        <v/>
      </c>
      <c r="H76" s="12" t="str">
        <f>IF(Calculations!$B76&lt;age_when_money_runs_out,Calculations!I76,"")</f>
        <v/>
      </c>
      <c r="I76" s="12" t="str">
        <f>IF(Calculations!$B76&lt;age_when_money_runs_out,Calculations!J76,"")</f>
        <v/>
      </c>
      <c r="J76" s="12" t="str">
        <f>IF(Calculations!$B76&lt;age_when_money_runs_out,Calculations!K76,"")</f>
        <v/>
      </c>
    </row>
    <row r="77" spans="1:10" x14ac:dyDescent="0.3">
      <c r="A77" t="str">
        <f>IF(Calculations!$B77&lt;age_when_money_runs_out,Calculations!B77,"")</f>
        <v/>
      </c>
      <c r="B77" s="12" t="str">
        <f>IF(Calculations!$B77&lt;age_when_money_runs_out,Calculations!C77,"")</f>
        <v/>
      </c>
      <c r="C77" s="12" t="str">
        <f>IF(Calculations!$B77&lt;age_when_money_runs_out,Calculations!D77,"")</f>
        <v/>
      </c>
      <c r="D77" s="12" t="str">
        <f>IF(Calculations!$B77&lt;age_when_money_runs_out,Calculations!E77,"")</f>
        <v/>
      </c>
      <c r="E77" s="12" t="str">
        <f>IF(Calculations!$B77&lt;age_when_money_runs_out,Calculations!F77,"")</f>
        <v/>
      </c>
      <c r="F77" s="12" t="str">
        <f>IF(Calculations!$B77&lt;age_when_money_runs_out,Calculations!G77,"")</f>
        <v/>
      </c>
      <c r="G77" s="12" t="str">
        <f>IF(Calculations!$B77&lt;age_when_money_runs_out,Calculations!H77,"")</f>
        <v/>
      </c>
      <c r="H77" s="12" t="str">
        <f>IF(Calculations!$B77&lt;age_when_money_runs_out,Calculations!I77,"")</f>
        <v/>
      </c>
      <c r="I77" s="12" t="str">
        <f>IF(Calculations!$B77&lt;age_when_money_runs_out,Calculations!J77,"")</f>
        <v/>
      </c>
      <c r="J77" s="12" t="str">
        <f>IF(Calculations!$B77&lt;age_when_money_runs_out,Calculations!K77,"")</f>
        <v/>
      </c>
    </row>
    <row r="78" spans="1:10" x14ac:dyDescent="0.3">
      <c r="A78" t="str">
        <f>IF(Calculations!$B78&lt;age_when_money_runs_out,Calculations!B78,"")</f>
        <v/>
      </c>
      <c r="B78" s="12" t="str">
        <f>IF(Calculations!$B78&lt;age_when_money_runs_out,Calculations!C78,"")</f>
        <v/>
      </c>
      <c r="C78" s="12" t="str">
        <f>IF(Calculations!$B78&lt;age_when_money_runs_out,Calculations!D78,"")</f>
        <v/>
      </c>
      <c r="D78" s="12" t="str">
        <f>IF(Calculations!$B78&lt;age_when_money_runs_out,Calculations!E78,"")</f>
        <v/>
      </c>
      <c r="E78" s="12" t="str">
        <f>IF(Calculations!$B78&lt;age_when_money_runs_out,Calculations!F78,"")</f>
        <v/>
      </c>
      <c r="F78" s="12" t="str">
        <f>IF(Calculations!$B78&lt;age_when_money_runs_out,Calculations!G78,"")</f>
        <v/>
      </c>
      <c r="G78" s="12" t="str">
        <f>IF(Calculations!$B78&lt;age_when_money_runs_out,Calculations!H78,"")</f>
        <v/>
      </c>
      <c r="H78" s="12" t="str">
        <f>IF(Calculations!$B78&lt;age_when_money_runs_out,Calculations!I78,"")</f>
        <v/>
      </c>
      <c r="I78" s="12" t="str">
        <f>IF(Calculations!$B78&lt;age_when_money_runs_out,Calculations!J78,"")</f>
        <v/>
      </c>
      <c r="J78" s="12" t="str">
        <f>IF(Calculations!$B78&lt;age_when_money_runs_out,Calculations!K78,"")</f>
        <v/>
      </c>
    </row>
    <row r="79" spans="1:10" x14ac:dyDescent="0.3">
      <c r="A79" t="str">
        <f>IF(Calculations!$B79&lt;age_when_money_runs_out,Calculations!B79,"")</f>
        <v/>
      </c>
      <c r="B79" s="12" t="str">
        <f>IF(Calculations!$B79&lt;age_when_money_runs_out,Calculations!C79,"")</f>
        <v/>
      </c>
      <c r="C79" s="12" t="str">
        <f>IF(Calculations!$B79&lt;age_when_money_runs_out,Calculations!D79,"")</f>
        <v/>
      </c>
      <c r="D79" s="12" t="str">
        <f>IF(Calculations!$B79&lt;age_when_money_runs_out,Calculations!E79,"")</f>
        <v/>
      </c>
      <c r="E79" s="12" t="str">
        <f>IF(Calculations!$B79&lt;age_when_money_runs_out,Calculations!F79,"")</f>
        <v/>
      </c>
      <c r="F79" s="12" t="str">
        <f>IF(Calculations!$B79&lt;age_when_money_runs_out,Calculations!G79,"")</f>
        <v/>
      </c>
      <c r="G79" s="12" t="str">
        <f>IF(Calculations!$B79&lt;age_when_money_runs_out,Calculations!H79,"")</f>
        <v/>
      </c>
      <c r="H79" s="12" t="str">
        <f>IF(Calculations!$B79&lt;age_when_money_runs_out,Calculations!I79,"")</f>
        <v/>
      </c>
      <c r="I79" s="12" t="str">
        <f>IF(Calculations!$B79&lt;age_when_money_runs_out,Calculations!J79,"")</f>
        <v/>
      </c>
      <c r="J79" s="12" t="str">
        <f>IF(Calculations!$B79&lt;age_when_money_runs_out,Calculations!K79,"")</f>
        <v/>
      </c>
    </row>
    <row r="80" spans="1:10" x14ac:dyDescent="0.3">
      <c r="A80" t="str">
        <f>IF(Calculations!$B80&lt;age_when_money_runs_out,Calculations!B80,"")</f>
        <v/>
      </c>
      <c r="B80" s="12" t="str">
        <f>IF(Calculations!$B80&lt;age_when_money_runs_out,Calculations!C80,"")</f>
        <v/>
      </c>
      <c r="C80" s="12" t="str">
        <f>IF(Calculations!$B80&lt;age_when_money_runs_out,Calculations!D80,"")</f>
        <v/>
      </c>
      <c r="D80" s="12" t="str">
        <f>IF(Calculations!$B80&lt;age_when_money_runs_out,Calculations!E80,"")</f>
        <v/>
      </c>
      <c r="E80" s="12" t="str">
        <f>IF(Calculations!$B80&lt;age_when_money_runs_out,Calculations!F80,"")</f>
        <v/>
      </c>
      <c r="F80" s="12" t="str">
        <f>IF(Calculations!$B80&lt;age_when_money_runs_out,Calculations!G80,"")</f>
        <v/>
      </c>
      <c r="G80" s="12" t="str">
        <f>IF(Calculations!$B80&lt;age_when_money_runs_out,Calculations!H80,"")</f>
        <v/>
      </c>
      <c r="H80" s="12" t="str">
        <f>IF(Calculations!$B80&lt;age_when_money_runs_out,Calculations!I80,"")</f>
        <v/>
      </c>
      <c r="I80" s="12" t="str">
        <f>IF(Calculations!$B80&lt;age_when_money_runs_out,Calculations!J80,"")</f>
        <v/>
      </c>
      <c r="J80" s="12" t="str">
        <f>IF(Calculations!$B80&lt;age_when_money_runs_out,Calculations!K80,"")</f>
        <v/>
      </c>
    </row>
    <row r="81" spans="1:10" x14ac:dyDescent="0.3">
      <c r="A81" t="str">
        <f>IF(Calculations!$B81&lt;age_when_money_runs_out,Calculations!B81,"")</f>
        <v/>
      </c>
      <c r="B81" s="12" t="str">
        <f>IF(Calculations!$B81&lt;age_when_money_runs_out,Calculations!C81,"")</f>
        <v/>
      </c>
      <c r="C81" s="12" t="str">
        <f>IF(Calculations!$B81&lt;age_when_money_runs_out,Calculations!D81,"")</f>
        <v/>
      </c>
      <c r="D81" s="12" t="str">
        <f>IF(Calculations!$B81&lt;age_when_money_runs_out,Calculations!E81,"")</f>
        <v/>
      </c>
      <c r="E81" s="12" t="str">
        <f>IF(Calculations!$B81&lt;age_when_money_runs_out,Calculations!F81,"")</f>
        <v/>
      </c>
      <c r="F81" s="12" t="str">
        <f>IF(Calculations!$B81&lt;age_when_money_runs_out,Calculations!G81,"")</f>
        <v/>
      </c>
      <c r="G81" s="12" t="str">
        <f>IF(Calculations!$B81&lt;age_when_money_runs_out,Calculations!H81,"")</f>
        <v/>
      </c>
      <c r="H81" s="12" t="str">
        <f>IF(Calculations!$B81&lt;age_when_money_runs_out,Calculations!I81,"")</f>
        <v/>
      </c>
      <c r="I81" s="12" t="str">
        <f>IF(Calculations!$B81&lt;age_when_money_runs_out,Calculations!J81,"")</f>
        <v/>
      </c>
      <c r="J81" s="12" t="str">
        <f>IF(Calculations!$B81&lt;age_when_money_runs_out,Calculations!K81,"")</f>
        <v/>
      </c>
    </row>
    <row r="82" spans="1:10" x14ac:dyDescent="0.3">
      <c r="A82" t="str">
        <f>IF(Calculations!$B82&lt;age_when_money_runs_out,Calculations!B82,"")</f>
        <v/>
      </c>
      <c r="B82" s="12" t="str">
        <f>IF(Calculations!$B82&lt;age_when_money_runs_out,Calculations!C82,"")</f>
        <v/>
      </c>
      <c r="C82" s="12" t="str">
        <f>IF(Calculations!$B82&lt;age_when_money_runs_out,Calculations!D82,"")</f>
        <v/>
      </c>
      <c r="D82" s="12" t="str">
        <f>IF(Calculations!$B82&lt;age_when_money_runs_out,Calculations!E82,"")</f>
        <v/>
      </c>
      <c r="E82" s="12" t="str">
        <f>IF(Calculations!$B82&lt;age_when_money_runs_out,Calculations!F82,"")</f>
        <v/>
      </c>
      <c r="F82" s="12" t="str">
        <f>IF(Calculations!$B82&lt;age_when_money_runs_out,Calculations!G82,"")</f>
        <v/>
      </c>
      <c r="G82" s="12" t="str">
        <f>IF(Calculations!$B82&lt;age_when_money_runs_out,Calculations!H82,"")</f>
        <v/>
      </c>
      <c r="H82" s="12" t="str">
        <f>IF(Calculations!$B82&lt;age_when_money_runs_out,Calculations!I82,"")</f>
        <v/>
      </c>
      <c r="I82" s="12" t="str">
        <f>IF(Calculations!$B82&lt;age_when_money_runs_out,Calculations!J82,"")</f>
        <v/>
      </c>
      <c r="J82" s="12" t="str">
        <f>IF(Calculations!$B82&lt;age_when_money_runs_out,Calculations!K82,"")</f>
        <v/>
      </c>
    </row>
    <row r="83" spans="1:10" x14ac:dyDescent="0.3">
      <c r="A83" t="str">
        <f>IF(Calculations!$B83&lt;age_when_money_runs_out,Calculations!B83,"")</f>
        <v/>
      </c>
      <c r="B83" s="12" t="str">
        <f>IF(Calculations!$B83&lt;age_when_money_runs_out,Calculations!C83,"")</f>
        <v/>
      </c>
      <c r="C83" s="12" t="str">
        <f>IF(Calculations!$B83&lt;age_when_money_runs_out,Calculations!D83,"")</f>
        <v/>
      </c>
      <c r="D83" s="12" t="str">
        <f>IF(Calculations!$B83&lt;age_when_money_runs_out,Calculations!E83,"")</f>
        <v/>
      </c>
      <c r="E83" s="12" t="str">
        <f>IF(Calculations!$B83&lt;age_when_money_runs_out,Calculations!F83,"")</f>
        <v/>
      </c>
      <c r="F83" s="12" t="str">
        <f>IF(Calculations!$B83&lt;age_when_money_runs_out,Calculations!G83,"")</f>
        <v/>
      </c>
      <c r="G83" s="12" t="str">
        <f>IF(Calculations!$B83&lt;age_when_money_runs_out,Calculations!H83,"")</f>
        <v/>
      </c>
      <c r="H83" s="12" t="str">
        <f>IF(Calculations!$B83&lt;age_when_money_runs_out,Calculations!I83,"")</f>
        <v/>
      </c>
      <c r="I83" s="12" t="str">
        <f>IF(Calculations!$B83&lt;age_when_money_runs_out,Calculations!J83,"")</f>
        <v/>
      </c>
      <c r="J83" s="12" t="str">
        <f>IF(Calculations!$B83&lt;age_when_money_runs_out,Calculations!K83,"")</f>
        <v/>
      </c>
    </row>
    <row r="84" spans="1:10" x14ac:dyDescent="0.3">
      <c r="A84" t="str">
        <f>IF(Calculations!$B84&lt;age_when_money_runs_out,Calculations!B84,"")</f>
        <v/>
      </c>
      <c r="B84" s="12" t="str">
        <f>IF(Calculations!$B84&lt;age_when_money_runs_out,Calculations!C84,"")</f>
        <v/>
      </c>
      <c r="C84" s="12" t="str">
        <f>IF(Calculations!$B84&lt;age_when_money_runs_out,Calculations!D84,"")</f>
        <v/>
      </c>
      <c r="D84" s="12" t="str">
        <f>IF(Calculations!$B84&lt;age_when_money_runs_out,Calculations!E84,"")</f>
        <v/>
      </c>
      <c r="E84" s="12" t="str">
        <f>IF(Calculations!$B84&lt;age_when_money_runs_out,Calculations!F84,"")</f>
        <v/>
      </c>
      <c r="F84" s="12" t="str">
        <f>IF(Calculations!$B84&lt;age_when_money_runs_out,Calculations!G84,"")</f>
        <v/>
      </c>
      <c r="G84" s="12" t="str">
        <f>IF(Calculations!$B84&lt;age_when_money_runs_out,Calculations!H84,"")</f>
        <v/>
      </c>
      <c r="H84" s="12" t="str">
        <f>IF(Calculations!$B84&lt;age_when_money_runs_out,Calculations!I84,"")</f>
        <v/>
      </c>
      <c r="I84" s="12" t="str">
        <f>IF(Calculations!$B84&lt;age_when_money_runs_out,Calculations!J84,"")</f>
        <v/>
      </c>
      <c r="J84" s="12" t="str">
        <f>IF(Calculations!$B84&lt;age_when_money_runs_out,Calculations!K84,"")</f>
        <v/>
      </c>
    </row>
    <row r="85" spans="1:10" x14ac:dyDescent="0.3">
      <c r="A85" t="str">
        <f>IF(Calculations!$B85&lt;age_when_money_runs_out,Calculations!B85,"")</f>
        <v/>
      </c>
      <c r="B85" s="12" t="str">
        <f>IF(Calculations!$B85&lt;age_when_money_runs_out,Calculations!C85,"")</f>
        <v/>
      </c>
      <c r="C85" s="12" t="str">
        <f>IF(Calculations!$B85&lt;age_when_money_runs_out,Calculations!D85,"")</f>
        <v/>
      </c>
      <c r="D85" s="12" t="str">
        <f>IF(Calculations!$B85&lt;age_when_money_runs_out,Calculations!E85,"")</f>
        <v/>
      </c>
      <c r="E85" s="12" t="str">
        <f>IF(Calculations!$B85&lt;age_when_money_runs_out,Calculations!F85,"")</f>
        <v/>
      </c>
      <c r="F85" s="12" t="str">
        <f>IF(Calculations!$B85&lt;age_when_money_runs_out,Calculations!G85,"")</f>
        <v/>
      </c>
      <c r="G85" s="12" t="str">
        <f>IF(Calculations!$B85&lt;age_when_money_runs_out,Calculations!H85,"")</f>
        <v/>
      </c>
      <c r="H85" s="12" t="str">
        <f>IF(Calculations!$B85&lt;age_when_money_runs_out,Calculations!I85,"")</f>
        <v/>
      </c>
      <c r="I85" s="12" t="str">
        <f>IF(Calculations!$B85&lt;age_when_money_runs_out,Calculations!J85,"")</f>
        <v/>
      </c>
      <c r="J85" s="12" t="str">
        <f>IF(Calculations!$B85&lt;age_when_money_runs_out,Calculations!K85,"")</f>
        <v/>
      </c>
    </row>
    <row r="86" spans="1:10" x14ac:dyDescent="0.3">
      <c r="A86" t="str">
        <f>IF(Calculations!$B86&lt;age_when_money_runs_out,Calculations!B86,"")</f>
        <v/>
      </c>
      <c r="B86" s="12" t="str">
        <f>IF(Calculations!$B86&lt;age_when_money_runs_out,Calculations!C86,"")</f>
        <v/>
      </c>
      <c r="C86" s="12" t="str">
        <f>IF(Calculations!$B86&lt;age_when_money_runs_out,Calculations!D86,"")</f>
        <v/>
      </c>
      <c r="D86" s="12" t="str">
        <f>IF(Calculations!$B86&lt;age_when_money_runs_out,Calculations!E86,"")</f>
        <v/>
      </c>
      <c r="E86" s="12" t="str">
        <f>IF(Calculations!$B86&lt;age_when_money_runs_out,Calculations!F86,"")</f>
        <v/>
      </c>
      <c r="F86" s="12" t="str">
        <f>IF(Calculations!$B86&lt;age_when_money_runs_out,Calculations!G86,"")</f>
        <v/>
      </c>
      <c r="G86" s="12" t="str">
        <f>IF(Calculations!$B86&lt;age_when_money_runs_out,Calculations!H86,"")</f>
        <v/>
      </c>
      <c r="H86" s="12" t="str">
        <f>IF(Calculations!$B86&lt;age_when_money_runs_out,Calculations!I86,"")</f>
        <v/>
      </c>
      <c r="I86" s="12" t="str">
        <f>IF(Calculations!$B86&lt;age_when_money_runs_out,Calculations!J86,"")</f>
        <v/>
      </c>
      <c r="J86" s="12" t="str">
        <f>IF(Calculations!$B86&lt;age_when_money_runs_out,Calculations!K86,"")</f>
        <v/>
      </c>
    </row>
    <row r="87" spans="1:10" x14ac:dyDescent="0.3">
      <c r="A87" t="str">
        <f>IF(Calculations!$B87&lt;age_when_money_runs_out,Calculations!B87,"")</f>
        <v/>
      </c>
      <c r="B87" s="12" t="str">
        <f>IF(Calculations!$B87&lt;age_when_money_runs_out,Calculations!C87,"")</f>
        <v/>
      </c>
      <c r="C87" s="12" t="str">
        <f>IF(Calculations!$B87&lt;age_when_money_runs_out,Calculations!D87,"")</f>
        <v/>
      </c>
      <c r="D87" s="12" t="str">
        <f>IF(Calculations!$B87&lt;age_when_money_runs_out,Calculations!E87,"")</f>
        <v/>
      </c>
      <c r="E87" s="12" t="str">
        <f>IF(Calculations!$B87&lt;age_when_money_runs_out,Calculations!F87,"")</f>
        <v/>
      </c>
      <c r="F87" s="12" t="str">
        <f>IF(Calculations!$B87&lt;age_when_money_runs_out,Calculations!G87,"")</f>
        <v/>
      </c>
      <c r="G87" s="12" t="str">
        <f>IF(Calculations!$B87&lt;age_when_money_runs_out,Calculations!H87,"")</f>
        <v/>
      </c>
      <c r="H87" s="12" t="str">
        <f>IF(Calculations!$B87&lt;age_when_money_runs_out,Calculations!I87,"")</f>
        <v/>
      </c>
      <c r="I87" s="12" t="str">
        <f>IF(Calculations!$B87&lt;age_when_money_runs_out,Calculations!J87,"")</f>
        <v/>
      </c>
      <c r="J87" s="12" t="str">
        <f>IF(Calculations!$B87&lt;age_when_money_runs_out,Calculations!K87,"")</f>
        <v/>
      </c>
    </row>
    <row r="88" spans="1:10" x14ac:dyDescent="0.3">
      <c r="A88" t="str">
        <f>IF(Calculations!$B88&lt;age_when_money_runs_out,Calculations!B88,"")</f>
        <v/>
      </c>
      <c r="B88" s="12" t="str">
        <f>IF(Calculations!$B88&lt;age_when_money_runs_out,Calculations!C88,"")</f>
        <v/>
      </c>
      <c r="C88" s="12" t="str">
        <f>IF(Calculations!$B88&lt;age_when_money_runs_out,Calculations!D88,"")</f>
        <v/>
      </c>
      <c r="D88" s="12" t="str">
        <f>IF(Calculations!$B88&lt;age_when_money_runs_out,Calculations!E88,"")</f>
        <v/>
      </c>
      <c r="E88" s="12" t="str">
        <f>IF(Calculations!$B88&lt;age_when_money_runs_out,Calculations!F88,"")</f>
        <v/>
      </c>
      <c r="F88" s="12" t="str">
        <f>IF(Calculations!$B88&lt;age_when_money_runs_out,Calculations!G88,"")</f>
        <v/>
      </c>
      <c r="G88" s="12" t="str">
        <f>IF(Calculations!$B88&lt;age_when_money_runs_out,Calculations!H88,"")</f>
        <v/>
      </c>
      <c r="H88" s="12" t="str">
        <f>IF(Calculations!$B88&lt;age_when_money_runs_out,Calculations!I88,"")</f>
        <v/>
      </c>
      <c r="I88" s="12" t="str">
        <f>IF(Calculations!$B88&lt;age_when_money_runs_out,Calculations!J88,"")</f>
        <v/>
      </c>
      <c r="J88" s="12" t="str">
        <f>IF(Calculations!$B88&lt;age_when_money_runs_out,Calculations!K88,"")</f>
        <v/>
      </c>
    </row>
    <row r="89" spans="1:10" x14ac:dyDescent="0.3">
      <c r="A89" t="str">
        <f>IF(Calculations!$B89&lt;age_when_money_runs_out,Calculations!B89,"")</f>
        <v/>
      </c>
      <c r="B89" s="12" t="str">
        <f>IF(Calculations!$B89&lt;age_when_money_runs_out,Calculations!C89,"")</f>
        <v/>
      </c>
      <c r="C89" s="12" t="str">
        <f>IF(Calculations!$B89&lt;age_when_money_runs_out,Calculations!D89,"")</f>
        <v/>
      </c>
      <c r="D89" s="12" t="str">
        <f>IF(Calculations!$B89&lt;age_when_money_runs_out,Calculations!E89,"")</f>
        <v/>
      </c>
      <c r="E89" s="12" t="str">
        <f>IF(Calculations!$B89&lt;age_when_money_runs_out,Calculations!F89,"")</f>
        <v/>
      </c>
      <c r="F89" s="12" t="str">
        <f>IF(Calculations!$B89&lt;age_when_money_runs_out,Calculations!G89,"")</f>
        <v/>
      </c>
      <c r="G89" s="12" t="str">
        <f>IF(Calculations!$B89&lt;age_when_money_runs_out,Calculations!H89,"")</f>
        <v/>
      </c>
      <c r="H89" s="12" t="str">
        <f>IF(Calculations!$B89&lt;age_when_money_runs_out,Calculations!I89,"")</f>
        <v/>
      </c>
      <c r="I89" s="12" t="str">
        <f>IF(Calculations!$B89&lt;age_when_money_runs_out,Calculations!J89,"")</f>
        <v/>
      </c>
      <c r="J89" s="12" t="str">
        <f>IF(Calculations!$B89&lt;age_when_money_runs_out,Calculations!K89,"")</f>
        <v/>
      </c>
    </row>
    <row r="90" spans="1:10" x14ac:dyDescent="0.3">
      <c r="A90" t="str">
        <f>IF(Calculations!$B90&lt;age_when_money_runs_out,Calculations!B90,"")</f>
        <v/>
      </c>
      <c r="B90" s="12" t="str">
        <f>IF(Calculations!$B90&lt;age_when_money_runs_out,Calculations!C90,"")</f>
        <v/>
      </c>
      <c r="C90" s="12" t="str">
        <f>IF(Calculations!$B90&lt;age_when_money_runs_out,Calculations!D90,"")</f>
        <v/>
      </c>
      <c r="D90" s="12" t="str">
        <f>IF(Calculations!$B90&lt;age_when_money_runs_out,Calculations!E90,"")</f>
        <v/>
      </c>
      <c r="E90" s="12" t="str">
        <f>IF(Calculations!$B90&lt;age_when_money_runs_out,Calculations!F90,"")</f>
        <v/>
      </c>
      <c r="F90" s="12" t="str">
        <f>IF(Calculations!$B90&lt;age_when_money_runs_out,Calculations!G90,"")</f>
        <v/>
      </c>
      <c r="G90" s="12" t="str">
        <f>IF(Calculations!$B90&lt;age_when_money_runs_out,Calculations!H90,"")</f>
        <v/>
      </c>
      <c r="H90" s="12" t="str">
        <f>IF(Calculations!$B90&lt;age_when_money_runs_out,Calculations!I90,"")</f>
        <v/>
      </c>
      <c r="I90" s="12" t="str">
        <f>IF(Calculations!$B90&lt;age_when_money_runs_out,Calculations!J90,"")</f>
        <v/>
      </c>
      <c r="J90" s="12" t="str">
        <f>IF(Calculations!$B90&lt;age_when_money_runs_out,Calculations!K90,"")</f>
        <v/>
      </c>
    </row>
    <row r="91" spans="1:10" x14ac:dyDescent="0.3">
      <c r="A91" t="str">
        <f>IF(Calculations!$B91&lt;age_when_money_runs_out,Calculations!B91,"")</f>
        <v/>
      </c>
      <c r="B91" s="12" t="str">
        <f>IF(Calculations!$B91&lt;age_when_money_runs_out,Calculations!C91,"")</f>
        <v/>
      </c>
      <c r="C91" s="12" t="str">
        <f>IF(Calculations!$B91&lt;age_when_money_runs_out,Calculations!D91,"")</f>
        <v/>
      </c>
      <c r="D91" s="12" t="str">
        <f>IF(Calculations!$B91&lt;age_when_money_runs_out,Calculations!E91,"")</f>
        <v/>
      </c>
      <c r="E91" s="12" t="str">
        <f>IF(Calculations!$B91&lt;age_when_money_runs_out,Calculations!F91,"")</f>
        <v/>
      </c>
      <c r="F91" s="12" t="str">
        <f>IF(Calculations!$B91&lt;age_when_money_runs_out,Calculations!G91,"")</f>
        <v/>
      </c>
      <c r="G91" s="12" t="str">
        <f>IF(Calculations!$B91&lt;age_when_money_runs_out,Calculations!H91,"")</f>
        <v/>
      </c>
      <c r="H91" s="12" t="str">
        <f>IF(Calculations!$B91&lt;age_when_money_runs_out,Calculations!I91,"")</f>
        <v/>
      </c>
      <c r="I91" s="12" t="str">
        <f>IF(Calculations!$B91&lt;age_when_money_runs_out,Calculations!J91,"")</f>
        <v/>
      </c>
      <c r="J91" s="12" t="str">
        <f>IF(Calculations!$B91&lt;age_when_money_runs_out,Calculations!K91,"")</f>
        <v/>
      </c>
    </row>
    <row r="92" spans="1:10" x14ac:dyDescent="0.3">
      <c r="A92" t="str">
        <f>IF(Calculations!$B92&lt;age_when_money_runs_out,Calculations!B92,"")</f>
        <v/>
      </c>
      <c r="B92" s="12" t="str">
        <f>IF(Calculations!$B92&lt;age_when_money_runs_out,Calculations!C92,"")</f>
        <v/>
      </c>
      <c r="C92" s="12" t="str">
        <f>IF(Calculations!$B92&lt;age_when_money_runs_out,Calculations!D92,"")</f>
        <v/>
      </c>
      <c r="D92" s="12" t="str">
        <f>IF(Calculations!$B92&lt;age_when_money_runs_out,Calculations!E92,"")</f>
        <v/>
      </c>
      <c r="E92" s="12" t="str">
        <f>IF(Calculations!$B92&lt;age_when_money_runs_out,Calculations!F92,"")</f>
        <v/>
      </c>
      <c r="F92" s="12" t="str">
        <f>IF(Calculations!$B92&lt;age_when_money_runs_out,Calculations!G92,"")</f>
        <v/>
      </c>
      <c r="G92" s="12" t="str">
        <f>IF(Calculations!$B92&lt;age_when_money_runs_out,Calculations!H92,"")</f>
        <v/>
      </c>
      <c r="H92" s="12" t="str">
        <f>IF(Calculations!$B92&lt;age_when_money_runs_out,Calculations!I92,"")</f>
        <v/>
      </c>
      <c r="I92" s="12" t="str">
        <f>IF(Calculations!$B92&lt;age_when_money_runs_out,Calculations!J92,"")</f>
        <v/>
      </c>
      <c r="J92" s="12" t="str">
        <f>IF(Calculations!$B92&lt;age_when_money_runs_out,Calculations!K92,"")</f>
        <v/>
      </c>
    </row>
    <row r="93" spans="1:10" x14ac:dyDescent="0.3">
      <c r="A93" t="str">
        <f>IF(Calculations!$B93&lt;age_when_money_runs_out,Calculations!B93,"")</f>
        <v/>
      </c>
      <c r="B93" s="12" t="str">
        <f>IF(Calculations!$B93&lt;age_when_money_runs_out,Calculations!C93,"")</f>
        <v/>
      </c>
      <c r="C93" s="12" t="str">
        <f>IF(Calculations!$B93&lt;age_when_money_runs_out,Calculations!D93,"")</f>
        <v/>
      </c>
      <c r="D93" s="12" t="str">
        <f>IF(Calculations!$B93&lt;age_when_money_runs_out,Calculations!E93,"")</f>
        <v/>
      </c>
      <c r="E93" s="12" t="str">
        <f>IF(Calculations!$B93&lt;age_when_money_runs_out,Calculations!F93,"")</f>
        <v/>
      </c>
      <c r="F93" s="12" t="str">
        <f>IF(Calculations!$B93&lt;age_when_money_runs_out,Calculations!G93,"")</f>
        <v/>
      </c>
      <c r="G93" s="12" t="str">
        <f>IF(Calculations!$B93&lt;age_when_money_runs_out,Calculations!H93,"")</f>
        <v/>
      </c>
      <c r="H93" s="12" t="str">
        <f>IF(Calculations!$B93&lt;age_when_money_runs_out,Calculations!I93,"")</f>
        <v/>
      </c>
      <c r="I93" s="12" t="str">
        <f>IF(Calculations!$B93&lt;age_when_money_runs_out,Calculations!J93,"")</f>
        <v/>
      </c>
      <c r="J93" s="12" t="str">
        <f>IF(Calculations!$B93&lt;age_when_money_runs_out,Calculations!K93,"")</f>
        <v/>
      </c>
    </row>
    <row r="94" spans="1:10" x14ac:dyDescent="0.3">
      <c r="A94" t="str">
        <f>IF(Calculations!$B94&lt;age_when_money_runs_out,Calculations!B94,"")</f>
        <v/>
      </c>
      <c r="B94" s="12" t="str">
        <f>IF(Calculations!$B94&lt;age_when_money_runs_out,Calculations!C94,"")</f>
        <v/>
      </c>
      <c r="C94" s="12" t="str">
        <f>IF(Calculations!$B94&lt;age_when_money_runs_out,Calculations!D94,"")</f>
        <v/>
      </c>
      <c r="D94" s="12" t="str">
        <f>IF(Calculations!$B94&lt;age_when_money_runs_out,Calculations!E94,"")</f>
        <v/>
      </c>
      <c r="E94" s="12" t="str">
        <f>IF(Calculations!$B94&lt;age_when_money_runs_out,Calculations!F94,"")</f>
        <v/>
      </c>
      <c r="F94" s="12" t="str">
        <f>IF(Calculations!$B94&lt;age_when_money_runs_out,Calculations!G94,"")</f>
        <v/>
      </c>
      <c r="G94" s="12" t="str">
        <f>IF(Calculations!$B94&lt;age_when_money_runs_out,Calculations!H94,"")</f>
        <v/>
      </c>
      <c r="H94" s="12" t="str">
        <f>IF(Calculations!$B94&lt;age_when_money_runs_out,Calculations!I94,"")</f>
        <v/>
      </c>
      <c r="I94" s="12" t="str">
        <f>IF(Calculations!$B94&lt;age_when_money_runs_out,Calculations!J94,"")</f>
        <v/>
      </c>
      <c r="J94" s="12" t="str">
        <f>IF(Calculations!$B94&lt;age_when_money_runs_out,Calculations!K94,"")</f>
        <v/>
      </c>
    </row>
    <row r="95" spans="1:10" x14ac:dyDescent="0.3">
      <c r="A95" t="str">
        <f>IF(Calculations!$B95&lt;age_when_money_runs_out,Calculations!B95,"")</f>
        <v/>
      </c>
      <c r="B95" s="12" t="str">
        <f>IF(Calculations!$B95&lt;age_when_money_runs_out,Calculations!C95,"")</f>
        <v/>
      </c>
      <c r="C95" s="12" t="str">
        <f>IF(Calculations!$B95&lt;age_when_money_runs_out,Calculations!D95,"")</f>
        <v/>
      </c>
      <c r="D95" s="12" t="str">
        <f>IF(Calculations!$B95&lt;age_when_money_runs_out,Calculations!E95,"")</f>
        <v/>
      </c>
      <c r="E95" s="12" t="str">
        <f>IF(Calculations!$B95&lt;age_when_money_runs_out,Calculations!F95,"")</f>
        <v/>
      </c>
      <c r="F95" s="12" t="str">
        <f>IF(Calculations!$B95&lt;age_when_money_runs_out,Calculations!G95,"")</f>
        <v/>
      </c>
      <c r="G95" s="12" t="str">
        <f>IF(Calculations!$B95&lt;age_when_money_runs_out,Calculations!H95,"")</f>
        <v/>
      </c>
      <c r="H95" s="12" t="str">
        <f>IF(Calculations!$B95&lt;age_when_money_runs_out,Calculations!I95,"")</f>
        <v/>
      </c>
      <c r="I95" s="12" t="str">
        <f>IF(Calculations!$B95&lt;age_when_money_runs_out,Calculations!J95,"")</f>
        <v/>
      </c>
      <c r="J95" s="12" t="str">
        <f>IF(Calculations!$B95&lt;age_when_money_runs_out,Calculations!K95,"")</f>
        <v/>
      </c>
    </row>
    <row r="96" spans="1:10" x14ac:dyDescent="0.3">
      <c r="A96" t="str">
        <f>IF(Calculations!$B96&lt;age_when_money_runs_out,Calculations!B96,"")</f>
        <v/>
      </c>
      <c r="B96" s="12" t="str">
        <f>IF(Calculations!$B96&lt;age_when_money_runs_out,Calculations!C96,"")</f>
        <v/>
      </c>
      <c r="C96" s="12" t="str">
        <f>IF(Calculations!$B96&lt;age_when_money_runs_out,Calculations!D96,"")</f>
        <v/>
      </c>
      <c r="D96" s="12" t="str">
        <f>IF(Calculations!$B96&lt;age_when_money_runs_out,Calculations!E96,"")</f>
        <v/>
      </c>
      <c r="E96" s="12" t="str">
        <f>IF(Calculations!$B96&lt;age_when_money_runs_out,Calculations!F96,"")</f>
        <v/>
      </c>
      <c r="F96" s="12" t="str">
        <f>IF(Calculations!$B96&lt;age_when_money_runs_out,Calculations!G96,"")</f>
        <v/>
      </c>
      <c r="G96" s="12" t="str">
        <f>IF(Calculations!$B96&lt;age_when_money_runs_out,Calculations!H96,"")</f>
        <v/>
      </c>
      <c r="H96" s="12" t="str">
        <f>IF(Calculations!$B96&lt;age_when_money_runs_out,Calculations!I96,"")</f>
        <v/>
      </c>
      <c r="I96" s="12" t="str">
        <f>IF(Calculations!$B96&lt;age_when_money_runs_out,Calculations!J96,"")</f>
        <v/>
      </c>
      <c r="J96" s="12" t="str">
        <f>IF(Calculations!$B96&lt;age_when_money_runs_out,Calculations!K96,"")</f>
        <v/>
      </c>
    </row>
    <row r="97" spans="1:10" x14ac:dyDescent="0.3">
      <c r="A97" t="str">
        <f>IF(Calculations!$B97&lt;age_when_money_runs_out,Calculations!B97,"")</f>
        <v/>
      </c>
      <c r="B97" s="12" t="str">
        <f>IF(Calculations!$B97&lt;age_when_money_runs_out,Calculations!C97,"")</f>
        <v/>
      </c>
      <c r="C97" s="12" t="str">
        <f>IF(Calculations!$B97&lt;age_when_money_runs_out,Calculations!D97,"")</f>
        <v/>
      </c>
      <c r="D97" s="12" t="str">
        <f>IF(Calculations!$B97&lt;age_when_money_runs_out,Calculations!E97,"")</f>
        <v/>
      </c>
      <c r="E97" s="12" t="str">
        <f>IF(Calculations!$B97&lt;age_when_money_runs_out,Calculations!F97,"")</f>
        <v/>
      </c>
      <c r="F97" s="12" t="str">
        <f>IF(Calculations!$B97&lt;age_when_money_runs_out,Calculations!G97,"")</f>
        <v/>
      </c>
      <c r="G97" s="12" t="str">
        <f>IF(Calculations!$B97&lt;age_when_money_runs_out,Calculations!H97,"")</f>
        <v/>
      </c>
      <c r="H97" s="12" t="str">
        <f>IF(Calculations!$B97&lt;age_when_money_runs_out,Calculations!I97,"")</f>
        <v/>
      </c>
      <c r="I97" s="12" t="str">
        <f>IF(Calculations!$B97&lt;age_when_money_runs_out,Calculations!J97,"")</f>
        <v/>
      </c>
      <c r="J97" s="12" t="str">
        <f>IF(Calculations!$B97&lt;age_when_money_runs_out,Calculations!K97,"")</f>
        <v/>
      </c>
    </row>
    <row r="98" spans="1:10" x14ac:dyDescent="0.3">
      <c r="A98" t="str">
        <f>IF(Calculations!$B98&lt;age_when_money_runs_out,Calculations!B98,"")</f>
        <v/>
      </c>
      <c r="B98" s="12" t="str">
        <f>IF(Calculations!$B98&lt;age_when_money_runs_out,Calculations!C98,"")</f>
        <v/>
      </c>
      <c r="C98" s="12" t="str">
        <f>IF(Calculations!$B98&lt;age_when_money_runs_out,Calculations!D98,"")</f>
        <v/>
      </c>
      <c r="D98" s="12" t="str">
        <f>IF(Calculations!$B98&lt;age_when_money_runs_out,Calculations!E98,"")</f>
        <v/>
      </c>
      <c r="E98" s="12" t="str">
        <f>IF(Calculations!$B98&lt;age_when_money_runs_out,Calculations!F98,"")</f>
        <v/>
      </c>
      <c r="F98" s="12" t="str">
        <f>IF(Calculations!$B98&lt;age_when_money_runs_out,Calculations!G98,"")</f>
        <v/>
      </c>
      <c r="G98" s="12" t="str">
        <f>IF(Calculations!$B98&lt;age_when_money_runs_out,Calculations!H98,"")</f>
        <v/>
      </c>
      <c r="H98" s="12" t="str">
        <f>IF(Calculations!$B98&lt;age_when_money_runs_out,Calculations!I98,"")</f>
        <v/>
      </c>
      <c r="I98" s="12" t="str">
        <f>IF(Calculations!$B98&lt;age_when_money_runs_out,Calculations!J98,"")</f>
        <v/>
      </c>
      <c r="J98" s="12" t="str">
        <f>IF(Calculations!$B98&lt;age_when_money_runs_out,Calculations!K98,"")</f>
        <v/>
      </c>
    </row>
    <row r="99" spans="1:10" x14ac:dyDescent="0.3">
      <c r="A99" t="str">
        <f>IF(Calculations!$B99&lt;age_when_money_runs_out,Calculations!B99,"")</f>
        <v/>
      </c>
      <c r="B99" s="12" t="str">
        <f>IF(Calculations!$B99&lt;age_when_money_runs_out,Calculations!C99,"")</f>
        <v/>
      </c>
      <c r="C99" s="12" t="str">
        <f>IF(Calculations!$B99&lt;age_when_money_runs_out,Calculations!D99,"")</f>
        <v/>
      </c>
      <c r="D99" s="12" t="str">
        <f>IF(Calculations!$B99&lt;age_when_money_runs_out,Calculations!E99,"")</f>
        <v/>
      </c>
      <c r="E99" s="12" t="str">
        <f>IF(Calculations!$B99&lt;age_when_money_runs_out,Calculations!F99,"")</f>
        <v/>
      </c>
      <c r="F99" s="12" t="str">
        <f>IF(Calculations!$B99&lt;age_when_money_runs_out,Calculations!G99,"")</f>
        <v/>
      </c>
      <c r="G99" s="12" t="str">
        <f>IF(Calculations!$B99&lt;age_when_money_runs_out,Calculations!H99,"")</f>
        <v/>
      </c>
      <c r="H99" s="12" t="str">
        <f>IF(Calculations!$B99&lt;age_when_money_runs_out,Calculations!I99,"")</f>
        <v/>
      </c>
      <c r="I99" s="12" t="str">
        <f>IF(Calculations!$B99&lt;age_when_money_runs_out,Calculations!J99,"")</f>
        <v/>
      </c>
      <c r="J99" s="12" t="str">
        <f>IF(Calculations!$B99&lt;age_when_money_runs_out,Calculations!K99,"")</f>
        <v/>
      </c>
    </row>
    <row r="100" spans="1:10" x14ac:dyDescent="0.3">
      <c r="A100" t="str">
        <f>IF(Calculations!$B100&lt;age_when_money_runs_out,Calculations!B100,"")</f>
        <v/>
      </c>
      <c r="B100" s="12" t="str">
        <f>IF(Calculations!$B100&lt;age_when_money_runs_out,Calculations!C100,"")</f>
        <v/>
      </c>
      <c r="C100" s="12" t="str">
        <f>IF(Calculations!$B100&lt;age_when_money_runs_out,Calculations!D100,"")</f>
        <v/>
      </c>
      <c r="D100" s="12" t="str">
        <f>IF(Calculations!$B100&lt;age_when_money_runs_out,Calculations!E100,"")</f>
        <v/>
      </c>
      <c r="E100" s="12" t="str">
        <f>IF(Calculations!$B100&lt;age_when_money_runs_out,Calculations!F100,"")</f>
        <v/>
      </c>
      <c r="F100" s="12" t="str">
        <f>IF(Calculations!$B100&lt;age_when_money_runs_out,Calculations!G100,"")</f>
        <v/>
      </c>
      <c r="G100" s="12" t="str">
        <f>IF(Calculations!$B100&lt;age_when_money_runs_out,Calculations!H100,"")</f>
        <v/>
      </c>
      <c r="H100" s="12" t="str">
        <f>IF(Calculations!$B100&lt;age_when_money_runs_out,Calculations!I100,"")</f>
        <v/>
      </c>
      <c r="I100" s="12" t="str">
        <f>IF(Calculations!$B100&lt;age_when_money_runs_out,Calculations!J100,"")</f>
        <v/>
      </c>
      <c r="J100" s="12" t="str">
        <f>IF(Calculations!$B100&lt;age_when_money_runs_out,Calculations!K100,"")</f>
        <v/>
      </c>
    </row>
    <row r="101" spans="1:10" x14ac:dyDescent="0.3">
      <c r="A101" t="str">
        <f>IF(Calculations!$B101&lt;age_when_money_runs_out,Calculations!B101,"")</f>
        <v/>
      </c>
      <c r="B101" s="12" t="str">
        <f>IF(Calculations!$B101&lt;age_when_money_runs_out,Calculations!C101,"")</f>
        <v/>
      </c>
      <c r="C101" s="12" t="str">
        <f>IF(Calculations!$B101&lt;age_when_money_runs_out,Calculations!D101,"")</f>
        <v/>
      </c>
      <c r="D101" s="12" t="str">
        <f>IF(Calculations!$B101&lt;age_when_money_runs_out,Calculations!E101,"")</f>
        <v/>
      </c>
      <c r="E101" s="12" t="str">
        <f>IF(Calculations!$B101&lt;age_when_money_runs_out,Calculations!F101,"")</f>
        <v/>
      </c>
      <c r="F101" s="12" t="str">
        <f>IF(Calculations!$B101&lt;age_when_money_runs_out,Calculations!G101,"")</f>
        <v/>
      </c>
      <c r="G101" s="12" t="str">
        <f>IF(Calculations!$B101&lt;age_when_money_runs_out,Calculations!H101,"")</f>
        <v/>
      </c>
      <c r="H101" s="12" t="str">
        <f>IF(Calculations!$B101&lt;age_when_money_runs_out,Calculations!I101,"")</f>
        <v/>
      </c>
      <c r="I101" s="12" t="str">
        <f>IF(Calculations!$B101&lt;age_when_money_runs_out,Calculations!J101,"")</f>
        <v/>
      </c>
      <c r="J101" s="12" t="str">
        <f>IF(Calculations!$B101&lt;age_when_money_runs_out,Calculations!K101,"")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8CB-7E33-4029-B08A-0FFDD1195B76}">
  <dimension ref="A1:K101"/>
  <sheetViews>
    <sheetView workbookViewId="0">
      <pane ySplit="1" topLeftCell="A2" activePane="bottomLeft" state="frozen"/>
      <selection pane="bottomLeft" activeCell="J79" sqref="J79"/>
    </sheetView>
  </sheetViews>
  <sheetFormatPr defaultRowHeight="14.4" x14ac:dyDescent="0.3"/>
  <cols>
    <col min="1" max="1" width="8.6640625" bestFit="1" customWidth="1"/>
    <col min="2" max="2" width="7.5546875" customWidth="1"/>
    <col min="3" max="3" width="14.6640625" style="10" bestFit="1" customWidth="1"/>
    <col min="4" max="4" width="10.33203125" style="10" bestFit="1" customWidth="1"/>
    <col min="5" max="5" width="17.5546875" style="10" bestFit="1" customWidth="1"/>
    <col min="6" max="6" width="12.44140625" style="10" bestFit="1" customWidth="1"/>
    <col min="7" max="7" width="22.6640625" style="10" bestFit="1" customWidth="1"/>
    <col min="8" max="8" width="13.88671875" style="10" bestFit="1" customWidth="1"/>
    <col min="9" max="9" width="27.44140625" style="10" bestFit="1" customWidth="1"/>
    <col min="10" max="10" width="17.6640625" style="10" bestFit="1" customWidth="1"/>
    <col min="11" max="11" width="19" style="10" bestFit="1" customWidth="1"/>
  </cols>
  <sheetData>
    <row r="1" spans="1:11" x14ac:dyDescent="0.3">
      <c r="A1" s="1" t="s">
        <v>2</v>
      </c>
      <c r="B1" s="1" t="s">
        <v>0</v>
      </c>
      <c r="C1" s="9" t="s">
        <v>3</v>
      </c>
      <c r="D1" s="9" t="s">
        <v>9</v>
      </c>
      <c r="E1" s="9" t="s">
        <v>7</v>
      </c>
      <c r="F1" s="9" t="s">
        <v>6</v>
      </c>
      <c r="G1" s="9" t="s">
        <v>22</v>
      </c>
      <c r="H1" s="9" t="s">
        <v>4</v>
      </c>
      <c r="I1" s="9" t="s">
        <v>29</v>
      </c>
      <c r="J1" s="9" t="s">
        <v>5</v>
      </c>
      <c r="K1" s="9" t="s">
        <v>8</v>
      </c>
    </row>
    <row r="2" spans="1:11" x14ac:dyDescent="0.3">
      <c r="A2">
        <v>1</v>
      </c>
      <c r="B2">
        <f>current_age</f>
        <v>35</v>
      </c>
      <c r="C2" s="10">
        <f>current_annual_income</f>
        <v>70000</v>
      </c>
      <c r="D2" s="10">
        <f t="shared" ref="D2:D33" si="0">C2*tax_rate</f>
        <v>15400</v>
      </c>
      <c r="E2" s="10">
        <f>current_annual_expenses</f>
        <v>45000</v>
      </c>
      <c r="F2" s="10">
        <f t="shared" ref="F2:F33" si="1">IF(retirement_age&gt;B2,C2-D2-E2,0)</f>
        <v>9600</v>
      </c>
      <c r="G2" s="10">
        <f>current_retirement_savings</f>
        <v>30000</v>
      </c>
      <c r="H2" s="10">
        <f t="shared" ref="H2:H33" si="2">IF(retirement_age&gt;B2,G2*investment_return_pre,G2*investment_return_post)</f>
        <v>2400</v>
      </c>
      <c r="I2" s="10">
        <f t="shared" ref="I2:I33" si="3">IF(retirement_age&gt;B2,0,E2)</f>
        <v>0</v>
      </c>
      <c r="J2" s="10">
        <f>G2+F2+H2-I2</f>
        <v>42000</v>
      </c>
      <c r="K2" s="10">
        <f>J2-G2</f>
        <v>12000</v>
      </c>
    </row>
    <row r="3" spans="1:11" x14ac:dyDescent="0.3">
      <c r="A3">
        <f>A2+1</f>
        <v>2</v>
      </c>
      <c r="B3">
        <f>B2+1</f>
        <v>36</v>
      </c>
      <c r="C3" s="10">
        <f t="shared" ref="C3:C34" si="4">IF(retirement_age&gt;B3,C2+C2*annual_income_increase,0)</f>
        <v>72800</v>
      </c>
      <c r="D3" s="10">
        <f t="shared" si="0"/>
        <v>16016</v>
      </c>
      <c r="E3" s="10">
        <f t="shared" ref="E3:E34" si="5">E2+E2*annual_inflation</f>
        <v>46350</v>
      </c>
      <c r="F3" s="10">
        <f t="shared" si="1"/>
        <v>10434</v>
      </c>
      <c r="G3" s="10">
        <f>J2</f>
        <v>42000</v>
      </c>
      <c r="H3" s="10">
        <f t="shared" si="2"/>
        <v>3360</v>
      </c>
      <c r="I3" s="10">
        <f t="shared" si="3"/>
        <v>0</v>
      </c>
      <c r="J3" s="10">
        <f t="shared" ref="J3:J66" si="6">G3+F3+H3-I3</f>
        <v>55794</v>
      </c>
      <c r="K3" s="10">
        <f t="shared" ref="K3:K66" si="7">J3-G3</f>
        <v>13794</v>
      </c>
    </row>
    <row r="4" spans="1:11" x14ac:dyDescent="0.3">
      <c r="A4">
        <f t="shared" ref="A4:A67" si="8">A3+1</f>
        <v>3</v>
      </c>
      <c r="B4">
        <f t="shared" ref="B4:B67" si="9">B3+1</f>
        <v>37</v>
      </c>
      <c r="C4" s="10">
        <f t="shared" si="4"/>
        <v>75712</v>
      </c>
      <c r="D4" s="10">
        <f t="shared" si="0"/>
        <v>16656.64</v>
      </c>
      <c r="E4" s="10">
        <f t="shared" si="5"/>
        <v>47740.5</v>
      </c>
      <c r="F4" s="10">
        <f t="shared" si="1"/>
        <v>11314.86</v>
      </c>
      <c r="G4" s="10">
        <f t="shared" ref="G4:G67" si="10">J3</f>
        <v>55794</v>
      </c>
      <c r="H4" s="10">
        <f t="shared" si="2"/>
        <v>4463.5200000000004</v>
      </c>
      <c r="I4" s="10">
        <f t="shared" si="3"/>
        <v>0</v>
      </c>
      <c r="J4" s="10">
        <f t="shared" si="6"/>
        <v>71572.38</v>
      </c>
      <c r="K4" s="10">
        <f t="shared" si="7"/>
        <v>15778.380000000005</v>
      </c>
    </row>
    <row r="5" spans="1:11" x14ac:dyDescent="0.3">
      <c r="A5">
        <f t="shared" si="8"/>
        <v>4</v>
      </c>
      <c r="B5">
        <f t="shared" si="9"/>
        <v>38</v>
      </c>
      <c r="C5" s="10">
        <f t="shared" si="4"/>
        <v>78740.479999999996</v>
      </c>
      <c r="D5" s="10">
        <f t="shared" si="0"/>
        <v>17322.905599999998</v>
      </c>
      <c r="E5" s="10">
        <f t="shared" si="5"/>
        <v>49172.714999999997</v>
      </c>
      <c r="F5" s="10">
        <f t="shared" si="1"/>
        <v>12244.859400000001</v>
      </c>
      <c r="G5" s="10">
        <f t="shared" si="10"/>
        <v>71572.38</v>
      </c>
      <c r="H5" s="10">
        <f t="shared" si="2"/>
        <v>5725.7904000000008</v>
      </c>
      <c r="I5" s="10">
        <f t="shared" si="3"/>
        <v>0</v>
      </c>
      <c r="J5" s="10">
        <f t="shared" si="6"/>
        <v>89543.029800000004</v>
      </c>
      <c r="K5" s="10">
        <f t="shared" si="7"/>
        <v>17970.649799999999</v>
      </c>
    </row>
    <row r="6" spans="1:11" x14ac:dyDescent="0.3">
      <c r="A6">
        <f t="shared" si="8"/>
        <v>5</v>
      </c>
      <c r="B6">
        <f t="shared" si="9"/>
        <v>39</v>
      </c>
      <c r="C6" s="10">
        <f t="shared" si="4"/>
        <v>81890.099199999997</v>
      </c>
      <c r="D6" s="10">
        <f t="shared" si="0"/>
        <v>18015.821823999999</v>
      </c>
      <c r="E6" s="10">
        <f t="shared" si="5"/>
        <v>50647.896449999993</v>
      </c>
      <c r="F6" s="10">
        <f t="shared" si="1"/>
        <v>13226.380926000005</v>
      </c>
      <c r="G6" s="10">
        <f t="shared" si="10"/>
        <v>89543.029800000004</v>
      </c>
      <c r="H6" s="10">
        <f t="shared" si="2"/>
        <v>7163.4423840000009</v>
      </c>
      <c r="I6" s="10">
        <f t="shared" si="3"/>
        <v>0</v>
      </c>
      <c r="J6" s="10">
        <f t="shared" si="6"/>
        <v>109932.85311</v>
      </c>
      <c r="K6" s="10">
        <f t="shared" si="7"/>
        <v>20389.823309999992</v>
      </c>
    </row>
    <row r="7" spans="1:11" x14ac:dyDescent="0.3">
      <c r="A7">
        <f t="shared" si="8"/>
        <v>6</v>
      </c>
      <c r="B7">
        <f t="shared" si="9"/>
        <v>40</v>
      </c>
      <c r="C7" s="10">
        <f t="shared" si="4"/>
        <v>85165.703167999993</v>
      </c>
      <c r="D7" s="10">
        <f t="shared" si="0"/>
        <v>18736.454696959998</v>
      </c>
      <c r="E7" s="10">
        <f t="shared" si="5"/>
        <v>52167.333343499995</v>
      </c>
      <c r="F7" s="10">
        <f t="shared" si="1"/>
        <v>14261.915127539993</v>
      </c>
      <c r="G7" s="10">
        <f t="shared" si="10"/>
        <v>109932.85311</v>
      </c>
      <c r="H7" s="10">
        <f t="shared" si="2"/>
        <v>8794.6282487999997</v>
      </c>
      <c r="I7" s="10">
        <f t="shared" si="3"/>
        <v>0</v>
      </c>
      <c r="J7" s="10">
        <f t="shared" si="6"/>
        <v>132989.39648633997</v>
      </c>
      <c r="K7" s="10">
        <f t="shared" si="7"/>
        <v>23056.543376339978</v>
      </c>
    </row>
    <row r="8" spans="1:11" x14ac:dyDescent="0.3">
      <c r="A8">
        <f t="shared" si="8"/>
        <v>7</v>
      </c>
      <c r="B8">
        <f t="shared" si="9"/>
        <v>41</v>
      </c>
      <c r="C8" s="10">
        <f t="shared" si="4"/>
        <v>88572.331294719988</v>
      </c>
      <c r="D8" s="10">
        <f t="shared" si="0"/>
        <v>19485.912884838399</v>
      </c>
      <c r="E8" s="10">
        <f t="shared" si="5"/>
        <v>53732.353343804993</v>
      </c>
      <c r="F8" s="10">
        <f t="shared" si="1"/>
        <v>15354.065066076597</v>
      </c>
      <c r="G8" s="10">
        <f t="shared" si="10"/>
        <v>132989.39648633997</v>
      </c>
      <c r="H8" s="10">
        <f t="shared" si="2"/>
        <v>10639.151718907198</v>
      </c>
      <c r="I8" s="10">
        <f t="shared" si="3"/>
        <v>0</v>
      </c>
      <c r="J8" s="10">
        <f t="shared" si="6"/>
        <v>158982.61327132376</v>
      </c>
      <c r="K8" s="10">
        <f t="shared" si="7"/>
        <v>25993.216784983786</v>
      </c>
    </row>
    <row r="9" spans="1:11" x14ac:dyDescent="0.3">
      <c r="A9">
        <f t="shared" si="8"/>
        <v>8</v>
      </c>
      <c r="B9">
        <f t="shared" si="9"/>
        <v>42</v>
      </c>
      <c r="C9" s="10">
        <f t="shared" si="4"/>
        <v>92115.224546508791</v>
      </c>
      <c r="D9" s="10">
        <f t="shared" si="0"/>
        <v>20265.349400231935</v>
      </c>
      <c r="E9" s="10">
        <f t="shared" si="5"/>
        <v>55344.32394411914</v>
      </c>
      <c r="F9" s="10">
        <f t="shared" si="1"/>
        <v>16505.551202157716</v>
      </c>
      <c r="G9" s="10">
        <f t="shared" si="10"/>
        <v>158982.61327132376</v>
      </c>
      <c r="H9" s="10">
        <f t="shared" si="2"/>
        <v>12718.609061705902</v>
      </c>
      <c r="I9" s="10">
        <f t="shared" si="3"/>
        <v>0</v>
      </c>
      <c r="J9" s="10">
        <f t="shared" si="6"/>
        <v>188206.77353518739</v>
      </c>
      <c r="K9" s="10">
        <f t="shared" si="7"/>
        <v>29224.160263863625</v>
      </c>
    </row>
    <row r="10" spans="1:11" x14ac:dyDescent="0.3">
      <c r="A10">
        <f t="shared" si="8"/>
        <v>9</v>
      </c>
      <c r="B10">
        <f t="shared" si="9"/>
        <v>43</v>
      </c>
      <c r="C10" s="10">
        <f t="shared" si="4"/>
        <v>95799.833528369141</v>
      </c>
      <c r="D10" s="10">
        <f t="shared" si="0"/>
        <v>21075.963376241212</v>
      </c>
      <c r="E10" s="10">
        <f t="shared" si="5"/>
        <v>57004.653662442717</v>
      </c>
      <c r="F10" s="10">
        <f t="shared" si="1"/>
        <v>17719.216489685212</v>
      </c>
      <c r="G10" s="10">
        <f t="shared" si="10"/>
        <v>188206.77353518739</v>
      </c>
      <c r="H10" s="10">
        <f t="shared" si="2"/>
        <v>15056.54188281499</v>
      </c>
      <c r="I10" s="10">
        <f t="shared" si="3"/>
        <v>0</v>
      </c>
      <c r="J10" s="10">
        <f t="shared" si="6"/>
        <v>220982.53190768757</v>
      </c>
      <c r="K10" s="10">
        <f t="shared" si="7"/>
        <v>32775.75837250019</v>
      </c>
    </row>
    <row r="11" spans="1:11" x14ac:dyDescent="0.3">
      <c r="A11">
        <f t="shared" si="8"/>
        <v>10</v>
      </c>
      <c r="B11">
        <f t="shared" si="9"/>
        <v>44</v>
      </c>
      <c r="C11" s="10">
        <f t="shared" si="4"/>
        <v>99631.826869503901</v>
      </c>
      <c r="D11" s="10">
        <f t="shared" si="0"/>
        <v>21919.001911290859</v>
      </c>
      <c r="E11" s="10">
        <f t="shared" si="5"/>
        <v>58714.793272315997</v>
      </c>
      <c r="F11" s="10">
        <f t="shared" si="1"/>
        <v>18998.03168589704</v>
      </c>
      <c r="G11" s="10">
        <f t="shared" si="10"/>
        <v>220982.53190768757</v>
      </c>
      <c r="H11" s="10">
        <f t="shared" si="2"/>
        <v>17678.602552615008</v>
      </c>
      <c r="I11" s="10">
        <f t="shared" si="3"/>
        <v>0</v>
      </c>
      <c r="J11" s="10">
        <f t="shared" si="6"/>
        <v>257659.16614619963</v>
      </c>
      <c r="K11" s="10">
        <f t="shared" si="7"/>
        <v>36676.634238512052</v>
      </c>
    </row>
    <row r="12" spans="1:11" x14ac:dyDescent="0.3">
      <c r="A12">
        <f t="shared" si="8"/>
        <v>11</v>
      </c>
      <c r="B12">
        <f t="shared" si="9"/>
        <v>45</v>
      </c>
      <c r="C12" s="10">
        <f t="shared" si="4"/>
        <v>103617.09994428405</v>
      </c>
      <c r="D12" s="10">
        <f t="shared" si="0"/>
        <v>22795.761987742491</v>
      </c>
      <c r="E12" s="10">
        <f t="shared" si="5"/>
        <v>60476.237070485477</v>
      </c>
      <c r="F12" s="10">
        <f t="shared" si="1"/>
        <v>20345.100886056091</v>
      </c>
      <c r="G12" s="10">
        <f t="shared" si="10"/>
        <v>257659.16614619963</v>
      </c>
      <c r="H12" s="10">
        <f t="shared" si="2"/>
        <v>20612.733291695971</v>
      </c>
      <c r="I12" s="10">
        <f t="shared" si="3"/>
        <v>0</v>
      </c>
      <c r="J12" s="10">
        <f t="shared" si="6"/>
        <v>298617.00032395171</v>
      </c>
      <c r="K12" s="10">
        <f t="shared" si="7"/>
        <v>40957.834177752084</v>
      </c>
    </row>
    <row r="13" spans="1:11" x14ac:dyDescent="0.3">
      <c r="A13">
        <f t="shared" si="8"/>
        <v>12</v>
      </c>
      <c r="B13">
        <f t="shared" si="9"/>
        <v>46</v>
      </c>
      <c r="C13" s="10">
        <f t="shared" si="4"/>
        <v>107761.78394205542</v>
      </c>
      <c r="D13" s="10">
        <f t="shared" si="0"/>
        <v>23707.592467252194</v>
      </c>
      <c r="E13" s="10">
        <f t="shared" si="5"/>
        <v>62290.524182600042</v>
      </c>
      <c r="F13" s="10">
        <f t="shared" si="1"/>
        <v>21763.667292203187</v>
      </c>
      <c r="G13" s="10">
        <f t="shared" si="10"/>
        <v>298617.00032395171</v>
      </c>
      <c r="H13" s="10">
        <f t="shared" si="2"/>
        <v>23889.360025916136</v>
      </c>
      <c r="I13" s="10">
        <f t="shared" si="3"/>
        <v>0</v>
      </c>
      <c r="J13" s="10">
        <f t="shared" si="6"/>
        <v>344270.02764207101</v>
      </c>
      <c r="K13" s="10">
        <f t="shared" si="7"/>
        <v>45653.027318119304</v>
      </c>
    </row>
    <row r="14" spans="1:11" x14ac:dyDescent="0.3">
      <c r="A14">
        <f t="shared" si="8"/>
        <v>13</v>
      </c>
      <c r="B14">
        <f t="shared" si="9"/>
        <v>47</v>
      </c>
      <c r="C14" s="10">
        <f t="shared" si="4"/>
        <v>112072.25529973763</v>
      </c>
      <c r="D14" s="10">
        <f t="shared" si="0"/>
        <v>24655.896165942278</v>
      </c>
      <c r="E14" s="10">
        <f t="shared" si="5"/>
        <v>64159.239908078045</v>
      </c>
      <c r="F14" s="10">
        <f t="shared" si="1"/>
        <v>23257.11922571731</v>
      </c>
      <c r="G14" s="10">
        <f t="shared" si="10"/>
        <v>344270.02764207101</v>
      </c>
      <c r="H14" s="10">
        <f t="shared" si="2"/>
        <v>27541.60221136568</v>
      </c>
      <c r="I14" s="10">
        <f t="shared" si="3"/>
        <v>0</v>
      </c>
      <c r="J14" s="10">
        <f t="shared" si="6"/>
        <v>395068.74907915399</v>
      </c>
      <c r="K14" s="10">
        <f t="shared" si="7"/>
        <v>50798.721437082975</v>
      </c>
    </row>
    <row r="15" spans="1:11" x14ac:dyDescent="0.3">
      <c r="A15">
        <f t="shared" si="8"/>
        <v>14</v>
      </c>
      <c r="B15">
        <f t="shared" si="9"/>
        <v>48</v>
      </c>
      <c r="C15" s="10">
        <f t="shared" si="4"/>
        <v>116555.14551172714</v>
      </c>
      <c r="D15" s="10">
        <f t="shared" si="0"/>
        <v>25642.132012579972</v>
      </c>
      <c r="E15" s="10">
        <f t="shared" si="5"/>
        <v>66084.017105320381</v>
      </c>
      <c r="F15" s="10">
        <f t="shared" si="1"/>
        <v>24828.99639382679</v>
      </c>
      <c r="G15" s="10">
        <f t="shared" si="10"/>
        <v>395068.74907915399</v>
      </c>
      <c r="H15" s="10">
        <f t="shared" si="2"/>
        <v>31605.499926332319</v>
      </c>
      <c r="I15" s="10">
        <f t="shared" si="3"/>
        <v>0</v>
      </c>
      <c r="J15" s="10">
        <f t="shared" si="6"/>
        <v>451503.24539931311</v>
      </c>
      <c r="K15" s="10">
        <f t="shared" si="7"/>
        <v>56434.496320159116</v>
      </c>
    </row>
    <row r="16" spans="1:11" x14ac:dyDescent="0.3">
      <c r="A16">
        <f t="shared" si="8"/>
        <v>15</v>
      </c>
      <c r="B16">
        <f t="shared" si="9"/>
        <v>49</v>
      </c>
      <c r="C16" s="10">
        <f t="shared" si="4"/>
        <v>121217.35133219622</v>
      </c>
      <c r="D16" s="10">
        <f t="shared" si="0"/>
        <v>26667.817293083168</v>
      </c>
      <c r="E16" s="10">
        <f t="shared" si="5"/>
        <v>68066.537618479997</v>
      </c>
      <c r="F16" s="10">
        <f t="shared" si="1"/>
        <v>26482.996420633062</v>
      </c>
      <c r="G16" s="10">
        <f t="shared" si="10"/>
        <v>451503.24539931311</v>
      </c>
      <c r="H16" s="10">
        <f t="shared" si="2"/>
        <v>36120.259631945046</v>
      </c>
      <c r="I16" s="10">
        <f t="shared" si="3"/>
        <v>0</v>
      </c>
      <c r="J16" s="10">
        <f t="shared" si="6"/>
        <v>514106.50145189121</v>
      </c>
      <c r="K16" s="10">
        <f t="shared" si="7"/>
        <v>62603.256052578101</v>
      </c>
    </row>
    <row r="17" spans="1:11" x14ac:dyDescent="0.3">
      <c r="A17">
        <f t="shared" si="8"/>
        <v>16</v>
      </c>
      <c r="B17">
        <f t="shared" si="9"/>
        <v>50</v>
      </c>
      <c r="C17" s="10">
        <f t="shared" si="4"/>
        <v>126066.04538548407</v>
      </c>
      <c r="D17" s="10">
        <f t="shared" si="0"/>
        <v>27734.529984806497</v>
      </c>
      <c r="E17" s="10">
        <f t="shared" si="5"/>
        <v>70108.533747034395</v>
      </c>
      <c r="F17" s="10">
        <f t="shared" si="1"/>
        <v>28222.981653643175</v>
      </c>
      <c r="G17" s="10">
        <f t="shared" si="10"/>
        <v>514106.50145189121</v>
      </c>
      <c r="H17" s="10">
        <f t="shared" si="2"/>
        <v>41128.520116151296</v>
      </c>
      <c r="I17" s="10">
        <f t="shared" si="3"/>
        <v>0</v>
      </c>
      <c r="J17" s="10">
        <f t="shared" si="6"/>
        <v>583458.00322168565</v>
      </c>
      <c r="K17" s="10">
        <f t="shared" si="7"/>
        <v>69351.501769794442</v>
      </c>
    </row>
    <row r="18" spans="1:11" x14ac:dyDescent="0.3">
      <c r="A18">
        <f t="shared" si="8"/>
        <v>17</v>
      </c>
      <c r="B18">
        <f t="shared" si="9"/>
        <v>51</v>
      </c>
      <c r="C18" s="10">
        <f t="shared" si="4"/>
        <v>0</v>
      </c>
      <c r="D18" s="10">
        <f t="shared" si="0"/>
        <v>0</v>
      </c>
      <c r="E18" s="10">
        <f t="shared" si="5"/>
        <v>72211.789759445426</v>
      </c>
      <c r="F18" s="10">
        <f t="shared" si="1"/>
        <v>0</v>
      </c>
      <c r="G18" s="10">
        <f t="shared" si="10"/>
        <v>583458.00322168565</v>
      </c>
      <c r="H18" s="10">
        <f t="shared" si="2"/>
        <v>35007.48019330114</v>
      </c>
      <c r="I18" s="10">
        <f t="shared" si="3"/>
        <v>72211.789759445426</v>
      </c>
      <c r="J18" s="10">
        <f t="shared" si="6"/>
        <v>546253.69365554128</v>
      </c>
      <c r="K18" s="10">
        <f t="shared" si="7"/>
        <v>-37204.309566144366</v>
      </c>
    </row>
    <row r="19" spans="1:11" x14ac:dyDescent="0.3">
      <c r="A19">
        <f t="shared" si="8"/>
        <v>18</v>
      </c>
      <c r="B19">
        <f t="shared" si="9"/>
        <v>52</v>
      </c>
      <c r="C19" s="10">
        <f t="shared" si="4"/>
        <v>0</v>
      </c>
      <c r="D19" s="10">
        <f t="shared" si="0"/>
        <v>0</v>
      </c>
      <c r="E19" s="10">
        <f t="shared" si="5"/>
        <v>74378.143452228789</v>
      </c>
      <c r="F19" s="10">
        <f t="shared" si="1"/>
        <v>0</v>
      </c>
      <c r="G19" s="10">
        <f t="shared" si="10"/>
        <v>546253.69365554128</v>
      </c>
      <c r="H19" s="10">
        <f t="shared" si="2"/>
        <v>32775.221619332478</v>
      </c>
      <c r="I19" s="10">
        <f t="shared" si="3"/>
        <v>74378.143452228789</v>
      </c>
      <c r="J19" s="10">
        <f t="shared" si="6"/>
        <v>504650.77182264492</v>
      </c>
      <c r="K19" s="10">
        <f t="shared" si="7"/>
        <v>-41602.921832896362</v>
      </c>
    </row>
    <row r="20" spans="1:11" x14ac:dyDescent="0.3">
      <c r="A20">
        <f t="shared" si="8"/>
        <v>19</v>
      </c>
      <c r="B20">
        <f t="shared" si="9"/>
        <v>53</v>
      </c>
      <c r="C20" s="10">
        <f t="shared" si="4"/>
        <v>0</v>
      </c>
      <c r="D20" s="10">
        <f t="shared" si="0"/>
        <v>0</v>
      </c>
      <c r="E20" s="10">
        <f t="shared" si="5"/>
        <v>76609.48775579565</v>
      </c>
      <c r="F20" s="10">
        <f t="shared" si="1"/>
        <v>0</v>
      </c>
      <c r="G20" s="10">
        <f t="shared" si="10"/>
        <v>504650.77182264492</v>
      </c>
      <c r="H20" s="10">
        <f t="shared" si="2"/>
        <v>30279.046309358695</v>
      </c>
      <c r="I20" s="10">
        <f t="shared" si="3"/>
        <v>76609.48775579565</v>
      </c>
      <c r="J20" s="10">
        <f t="shared" si="6"/>
        <v>458320.330376208</v>
      </c>
      <c r="K20" s="10">
        <f t="shared" si="7"/>
        <v>-46330.441446436918</v>
      </c>
    </row>
    <row r="21" spans="1:11" x14ac:dyDescent="0.3">
      <c r="A21">
        <f t="shared" si="8"/>
        <v>20</v>
      </c>
      <c r="B21">
        <f t="shared" si="9"/>
        <v>54</v>
      </c>
      <c r="C21" s="10">
        <f t="shared" si="4"/>
        <v>0</v>
      </c>
      <c r="D21" s="10">
        <f t="shared" si="0"/>
        <v>0</v>
      </c>
      <c r="E21" s="10">
        <f t="shared" si="5"/>
        <v>78907.772388469515</v>
      </c>
      <c r="F21" s="10">
        <f t="shared" si="1"/>
        <v>0</v>
      </c>
      <c r="G21" s="10">
        <f t="shared" si="10"/>
        <v>458320.330376208</v>
      </c>
      <c r="H21" s="10">
        <f t="shared" si="2"/>
        <v>27499.219822572479</v>
      </c>
      <c r="I21" s="10">
        <f t="shared" si="3"/>
        <v>78907.772388469515</v>
      </c>
      <c r="J21" s="10">
        <f t="shared" si="6"/>
        <v>406911.77781031094</v>
      </c>
      <c r="K21" s="10">
        <f t="shared" si="7"/>
        <v>-51408.552565897058</v>
      </c>
    </row>
    <row r="22" spans="1:11" x14ac:dyDescent="0.3">
      <c r="A22">
        <f t="shared" si="8"/>
        <v>21</v>
      </c>
      <c r="B22">
        <f t="shared" si="9"/>
        <v>55</v>
      </c>
      <c r="C22" s="10">
        <f t="shared" si="4"/>
        <v>0</v>
      </c>
      <c r="D22" s="10">
        <f t="shared" si="0"/>
        <v>0</v>
      </c>
      <c r="E22" s="10">
        <f t="shared" si="5"/>
        <v>81275.005560123594</v>
      </c>
      <c r="F22" s="10">
        <f t="shared" si="1"/>
        <v>0</v>
      </c>
      <c r="G22" s="10">
        <f t="shared" si="10"/>
        <v>406911.77781031094</v>
      </c>
      <c r="H22" s="10">
        <f t="shared" si="2"/>
        <v>24414.706668618655</v>
      </c>
      <c r="I22" s="10">
        <f t="shared" si="3"/>
        <v>81275.005560123594</v>
      </c>
      <c r="J22" s="10">
        <f t="shared" si="6"/>
        <v>350051.47891880601</v>
      </c>
      <c r="K22" s="10">
        <f t="shared" si="7"/>
        <v>-56860.298891504935</v>
      </c>
    </row>
    <row r="23" spans="1:11" x14ac:dyDescent="0.3">
      <c r="A23">
        <f t="shared" si="8"/>
        <v>22</v>
      </c>
      <c r="B23">
        <f t="shared" si="9"/>
        <v>56</v>
      </c>
      <c r="C23" s="10">
        <f t="shared" si="4"/>
        <v>0</v>
      </c>
      <c r="D23" s="10">
        <f t="shared" si="0"/>
        <v>0</v>
      </c>
      <c r="E23" s="10">
        <f t="shared" si="5"/>
        <v>83713.255726927309</v>
      </c>
      <c r="F23" s="10">
        <f t="shared" si="1"/>
        <v>0</v>
      </c>
      <c r="G23" s="10">
        <f t="shared" si="10"/>
        <v>350051.47891880601</v>
      </c>
      <c r="H23" s="10">
        <f t="shared" si="2"/>
        <v>21003.08873512836</v>
      </c>
      <c r="I23" s="10">
        <f t="shared" si="3"/>
        <v>83713.255726927309</v>
      </c>
      <c r="J23" s="10">
        <f t="shared" si="6"/>
        <v>287341.31192700705</v>
      </c>
      <c r="K23" s="10">
        <f t="shared" si="7"/>
        <v>-62710.166991798964</v>
      </c>
    </row>
    <row r="24" spans="1:11" x14ac:dyDescent="0.3">
      <c r="A24">
        <f t="shared" si="8"/>
        <v>23</v>
      </c>
      <c r="B24">
        <f t="shared" si="9"/>
        <v>57</v>
      </c>
      <c r="C24" s="10">
        <f t="shared" si="4"/>
        <v>0</v>
      </c>
      <c r="D24" s="10">
        <f t="shared" si="0"/>
        <v>0</v>
      </c>
      <c r="E24" s="10">
        <f t="shared" si="5"/>
        <v>86224.653398735129</v>
      </c>
      <c r="F24" s="10">
        <f t="shared" si="1"/>
        <v>0</v>
      </c>
      <c r="G24" s="10">
        <f t="shared" si="10"/>
        <v>287341.31192700705</v>
      </c>
      <c r="H24" s="10">
        <f t="shared" si="2"/>
        <v>17240.478715620422</v>
      </c>
      <c r="I24" s="10">
        <f t="shared" si="3"/>
        <v>86224.653398735129</v>
      </c>
      <c r="J24" s="10">
        <f t="shared" si="6"/>
        <v>218357.13724389233</v>
      </c>
      <c r="K24" s="10">
        <f t="shared" si="7"/>
        <v>-68984.174683114717</v>
      </c>
    </row>
    <row r="25" spans="1:11" x14ac:dyDescent="0.3">
      <c r="A25">
        <f t="shared" si="8"/>
        <v>24</v>
      </c>
      <c r="B25">
        <f t="shared" si="9"/>
        <v>58</v>
      </c>
      <c r="C25" s="10">
        <f t="shared" si="4"/>
        <v>0</v>
      </c>
      <c r="D25" s="10">
        <f t="shared" si="0"/>
        <v>0</v>
      </c>
      <c r="E25" s="10">
        <f t="shared" si="5"/>
        <v>88811.393000697179</v>
      </c>
      <c r="F25" s="10">
        <f t="shared" si="1"/>
        <v>0</v>
      </c>
      <c r="G25" s="10">
        <f t="shared" si="10"/>
        <v>218357.13724389233</v>
      </c>
      <c r="H25" s="10">
        <f t="shared" si="2"/>
        <v>13101.428234633539</v>
      </c>
      <c r="I25" s="10">
        <f t="shared" si="3"/>
        <v>88811.393000697179</v>
      </c>
      <c r="J25" s="10">
        <f t="shared" si="6"/>
        <v>142647.17247782869</v>
      </c>
      <c r="K25" s="10">
        <f t="shared" si="7"/>
        <v>-75709.96476606364</v>
      </c>
    </row>
    <row r="26" spans="1:11" x14ac:dyDescent="0.3">
      <c r="A26">
        <f t="shared" si="8"/>
        <v>25</v>
      </c>
      <c r="B26">
        <f t="shared" si="9"/>
        <v>59</v>
      </c>
      <c r="C26" s="10">
        <f t="shared" si="4"/>
        <v>0</v>
      </c>
      <c r="D26" s="10">
        <f t="shared" si="0"/>
        <v>0</v>
      </c>
      <c r="E26" s="10">
        <f t="shared" si="5"/>
        <v>91475.734790718096</v>
      </c>
      <c r="F26" s="10">
        <f t="shared" si="1"/>
        <v>0</v>
      </c>
      <c r="G26" s="10">
        <f t="shared" si="10"/>
        <v>142647.17247782869</v>
      </c>
      <c r="H26" s="10">
        <f t="shared" si="2"/>
        <v>8558.8303486697205</v>
      </c>
      <c r="I26" s="10">
        <f t="shared" si="3"/>
        <v>91475.734790718096</v>
      </c>
      <c r="J26" s="10">
        <f t="shared" si="6"/>
        <v>59730.268035780318</v>
      </c>
      <c r="K26" s="10">
        <f t="shared" si="7"/>
        <v>-82916.90444204837</v>
      </c>
    </row>
    <row r="27" spans="1:11" x14ac:dyDescent="0.3">
      <c r="A27">
        <f t="shared" si="8"/>
        <v>26</v>
      </c>
      <c r="B27">
        <f t="shared" si="9"/>
        <v>60</v>
      </c>
      <c r="C27" s="10">
        <f t="shared" si="4"/>
        <v>0</v>
      </c>
      <c r="D27" s="10">
        <f t="shared" si="0"/>
        <v>0</v>
      </c>
      <c r="E27" s="10">
        <f t="shared" si="5"/>
        <v>94220.006834439642</v>
      </c>
      <c r="F27" s="10">
        <f t="shared" si="1"/>
        <v>0</v>
      </c>
      <c r="G27" s="10">
        <f t="shared" si="10"/>
        <v>59730.268035780318</v>
      </c>
      <c r="H27" s="10">
        <f t="shared" si="2"/>
        <v>3583.8160821468191</v>
      </c>
      <c r="I27" s="10">
        <f t="shared" si="3"/>
        <v>94220.006834439642</v>
      </c>
      <c r="J27" s="10">
        <f t="shared" si="6"/>
        <v>-30905.922716512505</v>
      </c>
      <c r="K27" s="10">
        <f t="shared" si="7"/>
        <v>-90636.190752292823</v>
      </c>
    </row>
    <row r="28" spans="1:11" x14ac:dyDescent="0.3">
      <c r="A28">
        <f t="shared" si="8"/>
        <v>27</v>
      </c>
      <c r="B28">
        <f t="shared" si="9"/>
        <v>61</v>
      </c>
      <c r="C28" s="10">
        <f t="shared" si="4"/>
        <v>0</v>
      </c>
      <c r="D28" s="10">
        <f t="shared" si="0"/>
        <v>0</v>
      </c>
      <c r="E28" s="10">
        <f t="shared" si="5"/>
        <v>97046.60703947283</v>
      </c>
      <c r="F28" s="10">
        <f t="shared" si="1"/>
        <v>0</v>
      </c>
      <c r="G28" s="10">
        <f t="shared" si="10"/>
        <v>-30905.922716512505</v>
      </c>
      <c r="H28" s="10">
        <f t="shared" si="2"/>
        <v>-1854.3553629907501</v>
      </c>
      <c r="I28" s="10">
        <f t="shared" si="3"/>
        <v>97046.60703947283</v>
      </c>
      <c r="J28" s="10">
        <f t="shared" si="6"/>
        <v>-129806.88511897609</v>
      </c>
      <c r="K28" s="10">
        <f t="shared" si="7"/>
        <v>-98900.962402463585</v>
      </c>
    </row>
    <row r="29" spans="1:11" x14ac:dyDescent="0.3">
      <c r="A29">
        <f t="shared" si="8"/>
        <v>28</v>
      </c>
      <c r="B29">
        <f t="shared" si="9"/>
        <v>62</v>
      </c>
      <c r="C29" s="10">
        <f t="shared" si="4"/>
        <v>0</v>
      </c>
      <c r="D29" s="10">
        <f t="shared" si="0"/>
        <v>0</v>
      </c>
      <c r="E29" s="10">
        <f t="shared" si="5"/>
        <v>99958.005250657021</v>
      </c>
      <c r="F29" s="10">
        <f t="shared" si="1"/>
        <v>0</v>
      </c>
      <c r="G29" s="10">
        <f t="shared" si="10"/>
        <v>-129806.88511897609</v>
      </c>
      <c r="H29" s="10">
        <f t="shared" si="2"/>
        <v>-7788.4131071385655</v>
      </c>
      <c r="I29" s="10">
        <f t="shared" si="3"/>
        <v>99958.005250657021</v>
      </c>
      <c r="J29" s="10">
        <f t="shared" si="6"/>
        <v>-237553.30347677169</v>
      </c>
      <c r="K29" s="10">
        <f t="shared" si="7"/>
        <v>-107746.4183577956</v>
      </c>
    </row>
    <row r="30" spans="1:11" x14ac:dyDescent="0.3">
      <c r="A30">
        <f t="shared" si="8"/>
        <v>29</v>
      </c>
      <c r="B30">
        <f t="shared" si="9"/>
        <v>63</v>
      </c>
      <c r="C30" s="10">
        <f t="shared" si="4"/>
        <v>0</v>
      </c>
      <c r="D30" s="10">
        <f t="shared" si="0"/>
        <v>0</v>
      </c>
      <c r="E30" s="10">
        <f t="shared" si="5"/>
        <v>102956.74540817674</v>
      </c>
      <c r="F30" s="10">
        <f t="shared" si="1"/>
        <v>0</v>
      </c>
      <c r="G30" s="10">
        <f t="shared" si="10"/>
        <v>-237553.30347677169</v>
      </c>
      <c r="H30" s="10">
        <f t="shared" si="2"/>
        <v>-14253.198208606302</v>
      </c>
      <c r="I30" s="10">
        <f t="shared" si="3"/>
        <v>102956.74540817674</v>
      </c>
      <c r="J30" s="10">
        <f t="shared" si="6"/>
        <v>-354763.2470935547</v>
      </c>
      <c r="K30" s="10">
        <f t="shared" si="7"/>
        <v>-117209.94361678301</v>
      </c>
    </row>
    <row r="31" spans="1:11" x14ac:dyDescent="0.3">
      <c r="A31">
        <f t="shared" si="8"/>
        <v>30</v>
      </c>
      <c r="B31">
        <f t="shared" si="9"/>
        <v>64</v>
      </c>
      <c r="C31" s="10">
        <f t="shared" si="4"/>
        <v>0</v>
      </c>
      <c r="D31" s="10">
        <f t="shared" si="0"/>
        <v>0</v>
      </c>
      <c r="E31" s="10">
        <f t="shared" si="5"/>
        <v>106045.44777042203</v>
      </c>
      <c r="F31" s="10">
        <f t="shared" si="1"/>
        <v>0</v>
      </c>
      <c r="G31" s="10">
        <f t="shared" si="10"/>
        <v>-354763.2470935547</v>
      </c>
      <c r="H31" s="10">
        <f t="shared" si="2"/>
        <v>-21285.79482561328</v>
      </c>
      <c r="I31" s="10">
        <f t="shared" si="3"/>
        <v>106045.44777042203</v>
      </c>
      <c r="J31" s="10">
        <f t="shared" si="6"/>
        <v>-482094.48968959</v>
      </c>
      <c r="K31" s="10">
        <f t="shared" si="7"/>
        <v>-127331.2425960353</v>
      </c>
    </row>
    <row r="32" spans="1:11" x14ac:dyDescent="0.3">
      <c r="A32">
        <f t="shared" si="8"/>
        <v>31</v>
      </c>
      <c r="B32">
        <f t="shared" si="9"/>
        <v>65</v>
      </c>
      <c r="C32" s="10">
        <f t="shared" si="4"/>
        <v>0</v>
      </c>
      <c r="D32" s="10">
        <f t="shared" si="0"/>
        <v>0</v>
      </c>
      <c r="E32" s="10">
        <f t="shared" si="5"/>
        <v>109226.8112035347</v>
      </c>
      <c r="F32" s="10">
        <f t="shared" si="1"/>
        <v>0</v>
      </c>
      <c r="G32" s="10">
        <f t="shared" si="10"/>
        <v>-482094.48968959</v>
      </c>
      <c r="H32" s="10">
        <f t="shared" si="2"/>
        <v>-28925.669381375399</v>
      </c>
      <c r="I32" s="10">
        <f t="shared" si="3"/>
        <v>109226.8112035347</v>
      </c>
      <c r="J32" s="10">
        <f t="shared" si="6"/>
        <v>-620246.97027450008</v>
      </c>
      <c r="K32" s="10">
        <f t="shared" si="7"/>
        <v>-138152.48058491008</v>
      </c>
    </row>
    <row r="33" spans="1:11" x14ac:dyDescent="0.3">
      <c r="A33">
        <f t="shared" si="8"/>
        <v>32</v>
      </c>
      <c r="B33">
        <f t="shared" si="9"/>
        <v>66</v>
      </c>
      <c r="C33" s="10">
        <f t="shared" si="4"/>
        <v>0</v>
      </c>
      <c r="D33" s="10">
        <f t="shared" si="0"/>
        <v>0</v>
      </c>
      <c r="E33" s="10">
        <f t="shared" si="5"/>
        <v>112503.61553964074</v>
      </c>
      <c r="F33" s="10">
        <f t="shared" si="1"/>
        <v>0</v>
      </c>
      <c r="G33" s="10">
        <f t="shared" si="10"/>
        <v>-620246.97027450008</v>
      </c>
      <c r="H33" s="10">
        <f t="shared" si="2"/>
        <v>-37214.818216470005</v>
      </c>
      <c r="I33" s="10">
        <f t="shared" si="3"/>
        <v>112503.61553964074</v>
      </c>
      <c r="J33" s="10">
        <f t="shared" si="6"/>
        <v>-769965.40403061081</v>
      </c>
      <c r="K33" s="10">
        <f t="shared" si="7"/>
        <v>-149718.43375611072</v>
      </c>
    </row>
    <row r="34" spans="1:11" x14ac:dyDescent="0.3">
      <c r="A34">
        <f t="shared" si="8"/>
        <v>33</v>
      </c>
      <c r="B34">
        <f t="shared" si="9"/>
        <v>67</v>
      </c>
      <c r="C34" s="10">
        <f t="shared" si="4"/>
        <v>0</v>
      </c>
      <c r="D34" s="10">
        <f t="shared" ref="D34:D65" si="11">C34*tax_rate</f>
        <v>0</v>
      </c>
      <c r="E34" s="10">
        <f t="shared" si="5"/>
        <v>115878.72400582996</v>
      </c>
      <c r="F34" s="10">
        <f t="shared" ref="F34:F65" si="12">IF(retirement_age&gt;B34,C34-D34-E34,0)</f>
        <v>0</v>
      </c>
      <c r="G34" s="10">
        <f t="shared" si="10"/>
        <v>-769965.40403061081</v>
      </c>
      <c r="H34" s="10">
        <f t="shared" ref="H34:H65" si="13">IF(retirement_age&gt;B34,G34*investment_return_pre,G34*investment_return_post)</f>
        <v>-46197.924241836648</v>
      </c>
      <c r="I34" s="10">
        <f t="shared" ref="I34:I65" si="14">IF(retirement_age&gt;B34,0,E34)</f>
        <v>115878.72400582996</v>
      </c>
      <c r="J34" s="10">
        <f t="shared" si="6"/>
        <v>-932042.05227827746</v>
      </c>
      <c r="K34" s="10">
        <f t="shared" si="7"/>
        <v>-162076.64824766666</v>
      </c>
    </row>
    <row r="35" spans="1:11" x14ac:dyDescent="0.3">
      <c r="A35">
        <f t="shared" si="8"/>
        <v>34</v>
      </c>
      <c r="B35">
        <f t="shared" si="9"/>
        <v>68</v>
      </c>
      <c r="C35" s="10">
        <f t="shared" ref="C35:C66" si="15">IF(retirement_age&gt;B35,C34+C34*annual_income_increase,0)</f>
        <v>0</v>
      </c>
      <c r="D35" s="10">
        <f t="shared" si="11"/>
        <v>0</v>
      </c>
      <c r="E35" s="10">
        <f t="shared" ref="E35:E66" si="16">E34+E34*annual_inflation</f>
        <v>119355.08572600487</v>
      </c>
      <c r="F35" s="10">
        <f t="shared" si="12"/>
        <v>0</v>
      </c>
      <c r="G35" s="10">
        <f t="shared" si="10"/>
        <v>-932042.05227827746</v>
      </c>
      <c r="H35" s="10">
        <f t="shared" si="13"/>
        <v>-55922.523136696647</v>
      </c>
      <c r="I35" s="10">
        <f t="shared" si="14"/>
        <v>119355.08572600487</v>
      </c>
      <c r="J35" s="10">
        <f t="shared" si="6"/>
        <v>-1107319.661140979</v>
      </c>
      <c r="K35" s="10">
        <f t="shared" si="7"/>
        <v>-175277.60886270157</v>
      </c>
    </row>
    <row r="36" spans="1:11" x14ac:dyDescent="0.3">
      <c r="A36">
        <f t="shared" si="8"/>
        <v>35</v>
      </c>
      <c r="B36">
        <f t="shared" si="9"/>
        <v>69</v>
      </c>
      <c r="C36" s="10">
        <f t="shared" si="15"/>
        <v>0</v>
      </c>
      <c r="D36" s="10">
        <f t="shared" si="11"/>
        <v>0</v>
      </c>
      <c r="E36" s="10">
        <f t="shared" si="16"/>
        <v>122935.73829778501</v>
      </c>
      <c r="F36" s="10">
        <f t="shared" si="12"/>
        <v>0</v>
      </c>
      <c r="G36" s="10">
        <f t="shared" si="10"/>
        <v>-1107319.661140979</v>
      </c>
      <c r="H36" s="10">
        <f t="shared" si="13"/>
        <v>-66439.179668458746</v>
      </c>
      <c r="I36" s="10">
        <f t="shared" si="14"/>
        <v>122935.73829778501</v>
      </c>
      <c r="J36" s="10">
        <f t="shared" si="6"/>
        <v>-1296694.5791072226</v>
      </c>
      <c r="K36" s="10">
        <f t="shared" si="7"/>
        <v>-189374.91796624358</v>
      </c>
    </row>
    <row r="37" spans="1:11" x14ac:dyDescent="0.3">
      <c r="A37">
        <f t="shared" si="8"/>
        <v>36</v>
      </c>
      <c r="B37">
        <f t="shared" si="9"/>
        <v>70</v>
      </c>
      <c r="C37" s="10">
        <f t="shared" si="15"/>
        <v>0</v>
      </c>
      <c r="D37" s="10">
        <f t="shared" si="11"/>
        <v>0</v>
      </c>
      <c r="E37" s="10">
        <f t="shared" si="16"/>
        <v>126623.81044671856</v>
      </c>
      <c r="F37" s="10">
        <f t="shared" si="12"/>
        <v>0</v>
      </c>
      <c r="G37" s="10">
        <f t="shared" si="10"/>
        <v>-1296694.5791072226</v>
      </c>
      <c r="H37" s="10">
        <f t="shared" si="13"/>
        <v>-77801.67474643336</v>
      </c>
      <c r="I37" s="10">
        <f t="shared" si="14"/>
        <v>126623.81044671856</v>
      </c>
      <c r="J37" s="10">
        <f t="shared" si="6"/>
        <v>-1501120.0643003744</v>
      </c>
      <c r="K37" s="10">
        <f t="shared" si="7"/>
        <v>-204425.48519315175</v>
      </c>
    </row>
    <row r="38" spans="1:11" x14ac:dyDescent="0.3">
      <c r="A38">
        <f t="shared" si="8"/>
        <v>37</v>
      </c>
      <c r="B38">
        <f t="shared" si="9"/>
        <v>71</v>
      </c>
      <c r="C38" s="10">
        <f t="shared" si="15"/>
        <v>0</v>
      </c>
      <c r="D38" s="10">
        <f t="shared" si="11"/>
        <v>0</v>
      </c>
      <c r="E38" s="10">
        <f t="shared" si="16"/>
        <v>130422.52476012011</v>
      </c>
      <c r="F38" s="10">
        <f t="shared" si="12"/>
        <v>0</v>
      </c>
      <c r="G38" s="10">
        <f t="shared" si="10"/>
        <v>-1501120.0643003744</v>
      </c>
      <c r="H38" s="10">
        <f t="shared" si="13"/>
        <v>-90067.203858022462</v>
      </c>
      <c r="I38" s="10">
        <f t="shared" si="14"/>
        <v>130422.52476012011</v>
      </c>
      <c r="J38" s="10">
        <f t="shared" si="6"/>
        <v>-1721609.7929185168</v>
      </c>
      <c r="K38" s="10">
        <f t="shared" si="7"/>
        <v>-220489.72861814243</v>
      </c>
    </row>
    <row r="39" spans="1:11" x14ac:dyDescent="0.3">
      <c r="A39">
        <f t="shared" si="8"/>
        <v>38</v>
      </c>
      <c r="B39">
        <f t="shared" si="9"/>
        <v>72</v>
      </c>
      <c r="C39" s="10">
        <f t="shared" si="15"/>
        <v>0</v>
      </c>
      <c r="D39" s="10">
        <f t="shared" si="11"/>
        <v>0</v>
      </c>
      <c r="E39" s="10">
        <f t="shared" si="16"/>
        <v>134335.20050292372</v>
      </c>
      <c r="F39" s="10">
        <f t="shared" si="12"/>
        <v>0</v>
      </c>
      <c r="G39" s="10">
        <f t="shared" si="10"/>
        <v>-1721609.7929185168</v>
      </c>
      <c r="H39" s="10">
        <f t="shared" si="13"/>
        <v>-103296.587575111</v>
      </c>
      <c r="I39" s="10">
        <f t="shared" si="14"/>
        <v>134335.20050292372</v>
      </c>
      <c r="J39" s="10">
        <f t="shared" si="6"/>
        <v>-1959241.5809965516</v>
      </c>
      <c r="K39" s="10">
        <f t="shared" si="7"/>
        <v>-237631.78807803476</v>
      </c>
    </row>
    <row r="40" spans="1:11" x14ac:dyDescent="0.3">
      <c r="A40">
        <f t="shared" si="8"/>
        <v>39</v>
      </c>
      <c r="B40">
        <f t="shared" si="9"/>
        <v>73</v>
      </c>
      <c r="C40" s="10">
        <f t="shared" si="15"/>
        <v>0</v>
      </c>
      <c r="D40" s="10">
        <f t="shared" si="11"/>
        <v>0</v>
      </c>
      <c r="E40" s="10">
        <f t="shared" si="16"/>
        <v>138365.25651801142</v>
      </c>
      <c r="F40" s="10">
        <f t="shared" si="12"/>
        <v>0</v>
      </c>
      <c r="G40" s="10">
        <f t="shared" si="10"/>
        <v>-1959241.5809965516</v>
      </c>
      <c r="H40" s="10">
        <f t="shared" si="13"/>
        <v>-117554.49485979309</v>
      </c>
      <c r="I40" s="10">
        <f t="shared" si="14"/>
        <v>138365.25651801142</v>
      </c>
      <c r="J40" s="10">
        <f t="shared" si="6"/>
        <v>-2215161.3323743558</v>
      </c>
      <c r="K40" s="10">
        <f t="shared" si="7"/>
        <v>-255919.7513778042</v>
      </c>
    </row>
    <row r="41" spans="1:11" x14ac:dyDescent="0.3">
      <c r="A41">
        <f t="shared" si="8"/>
        <v>40</v>
      </c>
      <c r="B41">
        <f t="shared" si="9"/>
        <v>74</v>
      </c>
      <c r="C41" s="10">
        <f t="shared" si="15"/>
        <v>0</v>
      </c>
      <c r="D41" s="10">
        <f t="shared" si="11"/>
        <v>0</v>
      </c>
      <c r="E41" s="10">
        <f t="shared" si="16"/>
        <v>142516.21421355175</v>
      </c>
      <c r="F41" s="10">
        <f t="shared" si="12"/>
        <v>0</v>
      </c>
      <c r="G41" s="10">
        <f t="shared" si="10"/>
        <v>-2215161.3323743558</v>
      </c>
      <c r="H41" s="10">
        <f t="shared" si="13"/>
        <v>-132909.67994246134</v>
      </c>
      <c r="I41" s="10">
        <f t="shared" si="14"/>
        <v>142516.21421355175</v>
      </c>
      <c r="J41" s="10">
        <f t="shared" si="6"/>
        <v>-2490587.2265303689</v>
      </c>
      <c r="K41" s="10">
        <f t="shared" si="7"/>
        <v>-275425.89415601315</v>
      </c>
    </row>
    <row r="42" spans="1:11" x14ac:dyDescent="0.3">
      <c r="A42">
        <f t="shared" si="8"/>
        <v>41</v>
      </c>
      <c r="B42">
        <f t="shared" si="9"/>
        <v>75</v>
      </c>
      <c r="C42" s="10">
        <f t="shared" si="15"/>
        <v>0</v>
      </c>
      <c r="D42" s="10">
        <f t="shared" si="11"/>
        <v>0</v>
      </c>
      <c r="E42" s="10">
        <f t="shared" si="16"/>
        <v>146791.70063995829</v>
      </c>
      <c r="F42" s="10">
        <f t="shared" si="12"/>
        <v>0</v>
      </c>
      <c r="G42" s="10">
        <f t="shared" si="10"/>
        <v>-2490587.2265303689</v>
      </c>
      <c r="H42" s="10">
        <f t="shared" si="13"/>
        <v>-149435.23359182212</v>
      </c>
      <c r="I42" s="10">
        <f t="shared" si="14"/>
        <v>146791.70063995829</v>
      </c>
      <c r="J42" s="10">
        <f t="shared" si="6"/>
        <v>-2786814.1607621494</v>
      </c>
      <c r="K42" s="10">
        <f t="shared" si="7"/>
        <v>-296226.93423178047</v>
      </c>
    </row>
    <row r="43" spans="1:11" x14ac:dyDescent="0.3">
      <c r="A43">
        <f t="shared" si="8"/>
        <v>42</v>
      </c>
      <c r="B43">
        <f t="shared" si="9"/>
        <v>76</v>
      </c>
      <c r="C43" s="10">
        <f t="shared" si="15"/>
        <v>0</v>
      </c>
      <c r="D43" s="10">
        <f t="shared" si="11"/>
        <v>0</v>
      </c>
      <c r="E43" s="10">
        <f t="shared" si="16"/>
        <v>151195.45165915703</v>
      </c>
      <c r="F43" s="10">
        <f t="shared" si="12"/>
        <v>0</v>
      </c>
      <c r="G43" s="10">
        <f t="shared" si="10"/>
        <v>-2786814.1607621494</v>
      </c>
      <c r="H43" s="10">
        <f t="shared" si="13"/>
        <v>-167208.84964572894</v>
      </c>
      <c r="I43" s="10">
        <f t="shared" si="14"/>
        <v>151195.45165915703</v>
      </c>
      <c r="J43" s="10">
        <f t="shared" si="6"/>
        <v>-3105218.462067035</v>
      </c>
      <c r="K43" s="10">
        <f t="shared" si="7"/>
        <v>-318404.30130488565</v>
      </c>
    </row>
    <row r="44" spans="1:11" x14ac:dyDescent="0.3">
      <c r="A44">
        <f t="shared" si="8"/>
        <v>43</v>
      </c>
      <c r="B44">
        <f t="shared" si="9"/>
        <v>77</v>
      </c>
      <c r="C44" s="10">
        <f t="shared" si="15"/>
        <v>0</v>
      </c>
      <c r="D44" s="10">
        <f t="shared" si="11"/>
        <v>0</v>
      </c>
      <c r="E44" s="10">
        <f t="shared" si="16"/>
        <v>155731.31520893174</v>
      </c>
      <c r="F44" s="10">
        <f t="shared" si="12"/>
        <v>0</v>
      </c>
      <c r="G44" s="10">
        <f t="shared" si="10"/>
        <v>-3105218.462067035</v>
      </c>
      <c r="H44" s="10">
        <f t="shared" si="13"/>
        <v>-186313.10772402209</v>
      </c>
      <c r="I44" s="10">
        <f t="shared" si="14"/>
        <v>155731.31520893174</v>
      </c>
      <c r="J44" s="10">
        <f t="shared" si="6"/>
        <v>-3447262.8849999891</v>
      </c>
      <c r="K44" s="10">
        <f t="shared" si="7"/>
        <v>-342044.42293295404</v>
      </c>
    </row>
    <row r="45" spans="1:11" x14ac:dyDescent="0.3">
      <c r="A45">
        <f t="shared" si="8"/>
        <v>44</v>
      </c>
      <c r="B45">
        <f t="shared" si="9"/>
        <v>78</v>
      </c>
      <c r="C45" s="10">
        <f t="shared" si="15"/>
        <v>0</v>
      </c>
      <c r="D45" s="10">
        <f t="shared" si="11"/>
        <v>0</v>
      </c>
      <c r="E45" s="10">
        <f t="shared" si="16"/>
        <v>160403.2546651997</v>
      </c>
      <c r="F45" s="10">
        <f t="shared" si="12"/>
        <v>0</v>
      </c>
      <c r="G45" s="10">
        <f t="shared" si="10"/>
        <v>-3447262.8849999891</v>
      </c>
      <c r="H45" s="10">
        <f t="shared" si="13"/>
        <v>-206835.77309999932</v>
      </c>
      <c r="I45" s="10">
        <f t="shared" si="14"/>
        <v>160403.2546651997</v>
      </c>
      <c r="J45" s="10">
        <f t="shared" si="6"/>
        <v>-3814501.9127651881</v>
      </c>
      <c r="K45" s="10">
        <f t="shared" si="7"/>
        <v>-367239.02776519908</v>
      </c>
    </row>
    <row r="46" spans="1:11" x14ac:dyDescent="0.3">
      <c r="A46">
        <f t="shared" si="8"/>
        <v>45</v>
      </c>
      <c r="B46">
        <f t="shared" si="9"/>
        <v>79</v>
      </c>
      <c r="C46" s="10">
        <f t="shared" si="15"/>
        <v>0</v>
      </c>
      <c r="D46" s="10">
        <f t="shared" si="11"/>
        <v>0</v>
      </c>
      <c r="E46" s="10">
        <f t="shared" si="16"/>
        <v>165215.35230515568</v>
      </c>
      <c r="F46" s="10">
        <f t="shared" si="12"/>
        <v>0</v>
      </c>
      <c r="G46" s="10">
        <f t="shared" si="10"/>
        <v>-3814501.9127651881</v>
      </c>
      <c r="H46" s="10">
        <f t="shared" si="13"/>
        <v>-228870.11476591128</v>
      </c>
      <c r="I46" s="10">
        <f t="shared" si="14"/>
        <v>165215.35230515568</v>
      </c>
      <c r="J46" s="10">
        <f t="shared" si="6"/>
        <v>-4208587.3798362548</v>
      </c>
      <c r="K46" s="10">
        <f t="shared" si="7"/>
        <v>-394085.46707106661</v>
      </c>
    </row>
    <row r="47" spans="1:11" x14ac:dyDescent="0.3">
      <c r="A47">
        <f t="shared" si="8"/>
        <v>46</v>
      </c>
      <c r="B47">
        <f t="shared" si="9"/>
        <v>80</v>
      </c>
      <c r="C47" s="10">
        <f t="shared" si="15"/>
        <v>0</v>
      </c>
      <c r="D47" s="10">
        <f t="shared" si="11"/>
        <v>0</v>
      </c>
      <c r="E47" s="10">
        <f t="shared" si="16"/>
        <v>170171.81287431036</v>
      </c>
      <c r="F47" s="10">
        <f t="shared" si="12"/>
        <v>0</v>
      </c>
      <c r="G47" s="10">
        <f t="shared" si="10"/>
        <v>-4208587.3798362548</v>
      </c>
      <c r="H47" s="10">
        <f t="shared" si="13"/>
        <v>-252515.24279017528</v>
      </c>
      <c r="I47" s="10">
        <f t="shared" si="14"/>
        <v>170171.81287431036</v>
      </c>
      <c r="J47" s="10">
        <f t="shared" si="6"/>
        <v>-4631274.435500741</v>
      </c>
      <c r="K47" s="10">
        <f t="shared" si="7"/>
        <v>-422687.05566448625</v>
      </c>
    </row>
    <row r="48" spans="1:11" x14ac:dyDescent="0.3">
      <c r="A48">
        <f t="shared" si="8"/>
        <v>47</v>
      </c>
      <c r="B48">
        <f t="shared" si="9"/>
        <v>81</v>
      </c>
      <c r="C48" s="10">
        <f t="shared" si="15"/>
        <v>0</v>
      </c>
      <c r="D48" s="10">
        <f t="shared" si="11"/>
        <v>0</v>
      </c>
      <c r="E48" s="10">
        <f t="shared" si="16"/>
        <v>175276.96726053968</v>
      </c>
      <c r="F48" s="10">
        <f t="shared" si="12"/>
        <v>0</v>
      </c>
      <c r="G48" s="10">
        <f t="shared" si="10"/>
        <v>-4631274.435500741</v>
      </c>
      <c r="H48" s="10">
        <f t="shared" si="13"/>
        <v>-277876.46613004443</v>
      </c>
      <c r="I48" s="10">
        <f t="shared" si="14"/>
        <v>175276.96726053968</v>
      </c>
      <c r="J48" s="10">
        <f t="shared" si="6"/>
        <v>-5084427.8688913248</v>
      </c>
      <c r="K48" s="10">
        <f t="shared" si="7"/>
        <v>-453153.43339058384</v>
      </c>
    </row>
    <row r="49" spans="1:11" x14ac:dyDescent="0.3">
      <c r="A49">
        <f t="shared" si="8"/>
        <v>48</v>
      </c>
      <c r="B49">
        <f t="shared" si="9"/>
        <v>82</v>
      </c>
      <c r="C49" s="10">
        <f t="shared" si="15"/>
        <v>0</v>
      </c>
      <c r="D49" s="10">
        <f t="shared" si="11"/>
        <v>0</v>
      </c>
      <c r="E49" s="10">
        <f t="shared" si="16"/>
        <v>180535.27627835586</v>
      </c>
      <c r="F49" s="10">
        <f t="shared" si="12"/>
        <v>0</v>
      </c>
      <c r="G49" s="10">
        <f t="shared" si="10"/>
        <v>-5084427.8688913248</v>
      </c>
      <c r="H49" s="10">
        <f t="shared" si="13"/>
        <v>-305065.6721334795</v>
      </c>
      <c r="I49" s="10">
        <f t="shared" si="14"/>
        <v>180535.27627835586</v>
      </c>
      <c r="J49" s="10">
        <f t="shared" si="6"/>
        <v>-5570028.8173031602</v>
      </c>
      <c r="K49" s="10">
        <f t="shared" si="7"/>
        <v>-485600.94841183536</v>
      </c>
    </row>
    <row r="50" spans="1:11" x14ac:dyDescent="0.3">
      <c r="A50">
        <f t="shared" si="8"/>
        <v>49</v>
      </c>
      <c r="B50">
        <f t="shared" si="9"/>
        <v>83</v>
      </c>
      <c r="C50" s="10">
        <f t="shared" si="15"/>
        <v>0</v>
      </c>
      <c r="D50" s="10">
        <f t="shared" si="11"/>
        <v>0</v>
      </c>
      <c r="E50" s="10">
        <f t="shared" si="16"/>
        <v>185951.33456670653</v>
      </c>
      <c r="F50" s="10">
        <f t="shared" si="12"/>
        <v>0</v>
      </c>
      <c r="G50" s="10">
        <f t="shared" si="10"/>
        <v>-5570028.8173031602</v>
      </c>
      <c r="H50" s="10">
        <f t="shared" si="13"/>
        <v>-334201.72903818957</v>
      </c>
      <c r="I50" s="10">
        <f t="shared" si="14"/>
        <v>185951.33456670653</v>
      </c>
      <c r="J50" s="10">
        <f t="shared" si="6"/>
        <v>-6090181.8809080562</v>
      </c>
      <c r="K50" s="10">
        <f t="shared" si="7"/>
        <v>-520153.06360489596</v>
      </c>
    </row>
    <row r="51" spans="1:11" x14ac:dyDescent="0.3">
      <c r="A51">
        <f t="shared" si="8"/>
        <v>50</v>
      </c>
      <c r="B51">
        <f t="shared" si="9"/>
        <v>84</v>
      </c>
      <c r="C51" s="10">
        <f t="shared" si="15"/>
        <v>0</v>
      </c>
      <c r="D51" s="10">
        <f t="shared" si="11"/>
        <v>0</v>
      </c>
      <c r="E51" s="10">
        <f t="shared" si="16"/>
        <v>191529.87460370772</v>
      </c>
      <c r="F51" s="10">
        <f t="shared" si="12"/>
        <v>0</v>
      </c>
      <c r="G51" s="10">
        <f t="shared" si="10"/>
        <v>-6090181.8809080562</v>
      </c>
      <c r="H51" s="10">
        <f t="shared" si="13"/>
        <v>-365410.91285448335</v>
      </c>
      <c r="I51" s="10">
        <f t="shared" si="14"/>
        <v>191529.87460370772</v>
      </c>
      <c r="J51" s="10">
        <f t="shared" si="6"/>
        <v>-6647122.6683662469</v>
      </c>
      <c r="K51" s="10">
        <f t="shared" si="7"/>
        <v>-556940.78745819069</v>
      </c>
    </row>
    <row r="52" spans="1:11" x14ac:dyDescent="0.3">
      <c r="A52">
        <f t="shared" si="8"/>
        <v>51</v>
      </c>
      <c r="B52">
        <f t="shared" si="9"/>
        <v>85</v>
      </c>
      <c r="C52" s="10">
        <f t="shared" si="15"/>
        <v>0</v>
      </c>
      <c r="D52" s="10">
        <f t="shared" si="11"/>
        <v>0</v>
      </c>
      <c r="E52" s="10">
        <f t="shared" si="16"/>
        <v>197275.77084181894</v>
      </c>
      <c r="F52" s="10">
        <f t="shared" si="12"/>
        <v>0</v>
      </c>
      <c r="G52" s="10">
        <f t="shared" si="10"/>
        <v>-6647122.6683662469</v>
      </c>
      <c r="H52" s="10">
        <f t="shared" si="13"/>
        <v>-398827.3601019748</v>
      </c>
      <c r="I52" s="10">
        <f t="shared" si="14"/>
        <v>197275.77084181894</v>
      </c>
      <c r="J52" s="10">
        <f t="shared" si="6"/>
        <v>-7243225.7993100407</v>
      </c>
      <c r="K52" s="10">
        <f t="shared" si="7"/>
        <v>-596103.1309437938</v>
      </c>
    </row>
    <row r="53" spans="1:11" x14ac:dyDescent="0.3">
      <c r="A53">
        <f t="shared" si="8"/>
        <v>52</v>
      </c>
      <c r="B53">
        <f t="shared" si="9"/>
        <v>86</v>
      </c>
      <c r="C53" s="10">
        <f t="shared" si="15"/>
        <v>0</v>
      </c>
      <c r="D53" s="10">
        <f t="shared" si="11"/>
        <v>0</v>
      </c>
      <c r="E53" s="10">
        <f t="shared" si="16"/>
        <v>203194.04396707352</v>
      </c>
      <c r="F53" s="10">
        <f t="shared" si="12"/>
        <v>0</v>
      </c>
      <c r="G53" s="10">
        <f t="shared" si="10"/>
        <v>-7243225.7993100407</v>
      </c>
      <c r="H53" s="10">
        <f t="shared" si="13"/>
        <v>-434593.54795860243</v>
      </c>
      <c r="I53" s="10">
        <f t="shared" si="14"/>
        <v>203194.04396707352</v>
      </c>
      <c r="J53" s="10">
        <f t="shared" si="6"/>
        <v>-7881013.3912357166</v>
      </c>
      <c r="K53" s="10">
        <f t="shared" si="7"/>
        <v>-637787.59192567598</v>
      </c>
    </row>
    <row r="54" spans="1:11" x14ac:dyDescent="0.3">
      <c r="A54">
        <f t="shared" si="8"/>
        <v>53</v>
      </c>
      <c r="B54">
        <f t="shared" si="9"/>
        <v>87</v>
      </c>
      <c r="C54" s="10">
        <f t="shared" si="15"/>
        <v>0</v>
      </c>
      <c r="D54" s="10">
        <f t="shared" si="11"/>
        <v>0</v>
      </c>
      <c r="E54" s="10">
        <f t="shared" si="16"/>
        <v>209289.86528608573</v>
      </c>
      <c r="F54" s="10">
        <f t="shared" si="12"/>
        <v>0</v>
      </c>
      <c r="G54" s="10">
        <f t="shared" si="10"/>
        <v>-7881013.3912357166</v>
      </c>
      <c r="H54" s="10">
        <f t="shared" si="13"/>
        <v>-472860.80347414297</v>
      </c>
      <c r="I54" s="10">
        <f t="shared" si="14"/>
        <v>209289.86528608573</v>
      </c>
      <c r="J54" s="10">
        <f t="shared" si="6"/>
        <v>-8563164.0599959455</v>
      </c>
      <c r="K54" s="10">
        <f t="shared" si="7"/>
        <v>-682150.6687602289</v>
      </c>
    </row>
    <row r="55" spans="1:11" x14ac:dyDescent="0.3">
      <c r="A55">
        <f t="shared" si="8"/>
        <v>54</v>
      </c>
      <c r="B55">
        <f t="shared" si="9"/>
        <v>88</v>
      </c>
      <c r="C55" s="10">
        <f t="shared" si="15"/>
        <v>0</v>
      </c>
      <c r="D55" s="10">
        <f t="shared" si="11"/>
        <v>0</v>
      </c>
      <c r="E55" s="10">
        <f t="shared" si="16"/>
        <v>215568.56124466829</v>
      </c>
      <c r="F55" s="10">
        <f t="shared" si="12"/>
        <v>0</v>
      </c>
      <c r="G55" s="10">
        <f t="shared" si="10"/>
        <v>-8563164.0599959455</v>
      </c>
      <c r="H55" s="10">
        <f t="shared" si="13"/>
        <v>-513789.84359975671</v>
      </c>
      <c r="I55" s="10">
        <f t="shared" si="14"/>
        <v>215568.56124466829</v>
      </c>
      <c r="J55" s="10">
        <f t="shared" si="6"/>
        <v>-9292522.4648403712</v>
      </c>
      <c r="K55" s="10">
        <f t="shared" si="7"/>
        <v>-729358.40484442562</v>
      </c>
    </row>
    <row r="56" spans="1:11" x14ac:dyDescent="0.3">
      <c r="A56">
        <f t="shared" si="8"/>
        <v>55</v>
      </c>
      <c r="B56">
        <f t="shared" si="9"/>
        <v>89</v>
      </c>
      <c r="C56" s="10">
        <f t="shared" si="15"/>
        <v>0</v>
      </c>
      <c r="D56" s="10">
        <f t="shared" si="11"/>
        <v>0</v>
      </c>
      <c r="E56" s="10">
        <f t="shared" si="16"/>
        <v>222035.61808200835</v>
      </c>
      <c r="F56" s="10">
        <f t="shared" si="12"/>
        <v>0</v>
      </c>
      <c r="G56" s="10">
        <f t="shared" si="10"/>
        <v>-9292522.4648403712</v>
      </c>
      <c r="H56" s="10">
        <f t="shared" si="13"/>
        <v>-557551.34789042221</v>
      </c>
      <c r="I56" s="10">
        <f t="shared" si="14"/>
        <v>222035.61808200835</v>
      </c>
      <c r="J56" s="10">
        <f t="shared" si="6"/>
        <v>-10072109.430812802</v>
      </c>
      <c r="K56" s="10">
        <f t="shared" si="7"/>
        <v>-779586.965972431</v>
      </c>
    </row>
    <row r="57" spans="1:11" x14ac:dyDescent="0.3">
      <c r="A57">
        <f t="shared" si="8"/>
        <v>56</v>
      </c>
      <c r="B57">
        <f t="shared" si="9"/>
        <v>90</v>
      </c>
      <c r="C57" s="10">
        <f t="shared" si="15"/>
        <v>0</v>
      </c>
      <c r="D57" s="10">
        <f t="shared" si="11"/>
        <v>0</v>
      </c>
      <c r="E57" s="10">
        <f t="shared" si="16"/>
        <v>228696.6866244686</v>
      </c>
      <c r="F57" s="10">
        <f t="shared" si="12"/>
        <v>0</v>
      </c>
      <c r="G57" s="10">
        <f t="shared" si="10"/>
        <v>-10072109.430812802</v>
      </c>
      <c r="H57" s="10">
        <f t="shared" si="13"/>
        <v>-604326.56584876811</v>
      </c>
      <c r="I57" s="10">
        <f t="shared" si="14"/>
        <v>228696.6866244686</v>
      </c>
      <c r="J57" s="10">
        <f t="shared" si="6"/>
        <v>-10905132.683286039</v>
      </c>
      <c r="K57" s="10">
        <f t="shared" si="7"/>
        <v>-833023.25247323699</v>
      </c>
    </row>
    <row r="58" spans="1:11" x14ac:dyDescent="0.3">
      <c r="A58">
        <f t="shared" si="8"/>
        <v>57</v>
      </c>
      <c r="B58">
        <f t="shared" si="9"/>
        <v>91</v>
      </c>
      <c r="C58" s="10">
        <f t="shared" si="15"/>
        <v>0</v>
      </c>
      <c r="D58" s="10">
        <f t="shared" si="11"/>
        <v>0</v>
      </c>
      <c r="E58" s="10">
        <f t="shared" si="16"/>
        <v>235557.58722320266</v>
      </c>
      <c r="F58" s="10">
        <f t="shared" si="12"/>
        <v>0</v>
      </c>
      <c r="G58" s="10">
        <f t="shared" si="10"/>
        <v>-10905132.683286039</v>
      </c>
      <c r="H58" s="10">
        <f t="shared" si="13"/>
        <v>-654307.96099716227</v>
      </c>
      <c r="I58" s="10">
        <f t="shared" si="14"/>
        <v>235557.58722320266</v>
      </c>
      <c r="J58" s="10">
        <f t="shared" si="6"/>
        <v>-11794998.231506404</v>
      </c>
      <c r="K58" s="10">
        <f t="shared" si="7"/>
        <v>-889865.54822036438</v>
      </c>
    </row>
    <row r="59" spans="1:11" x14ac:dyDescent="0.3">
      <c r="A59">
        <f t="shared" si="8"/>
        <v>58</v>
      </c>
      <c r="B59">
        <f t="shared" si="9"/>
        <v>92</v>
      </c>
      <c r="C59" s="10">
        <f t="shared" si="15"/>
        <v>0</v>
      </c>
      <c r="D59" s="10">
        <f t="shared" si="11"/>
        <v>0</v>
      </c>
      <c r="E59" s="10">
        <f t="shared" si="16"/>
        <v>242624.31483989873</v>
      </c>
      <c r="F59" s="10">
        <f t="shared" si="12"/>
        <v>0</v>
      </c>
      <c r="G59" s="10">
        <f t="shared" si="10"/>
        <v>-11794998.231506404</v>
      </c>
      <c r="H59" s="10">
        <f t="shared" si="13"/>
        <v>-707699.89389038424</v>
      </c>
      <c r="I59" s="10">
        <f t="shared" si="14"/>
        <v>242624.31483989873</v>
      </c>
      <c r="J59" s="10">
        <f t="shared" si="6"/>
        <v>-12745322.440236688</v>
      </c>
      <c r="K59" s="10">
        <f t="shared" si="7"/>
        <v>-950324.20873028412</v>
      </c>
    </row>
    <row r="60" spans="1:11" x14ac:dyDescent="0.3">
      <c r="A60">
        <f t="shared" si="8"/>
        <v>59</v>
      </c>
      <c r="B60">
        <f t="shared" si="9"/>
        <v>93</v>
      </c>
      <c r="C60" s="10">
        <f t="shared" si="15"/>
        <v>0</v>
      </c>
      <c r="D60" s="10">
        <f t="shared" si="11"/>
        <v>0</v>
      </c>
      <c r="E60" s="10">
        <f t="shared" si="16"/>
        <v>249903.04428509568</v>
      </c>
      <c r="F60" s="10">
        <f t="shared" si="12"/>
        <v>0</v>
      </c>
      <c r="G60" s="10">
        <f t="shared" si="10"/>
        <v>-12745322.440236688</v>
      </c>
      <c r="H60" s="10">
        <f t="shared" si="13"/>
        <v>-764719.34641420119</v>
      </c>
      <c r="I60" s="10">
        <f t="shared" si="14"/>
        <v>249903.04428509568</v>
      </c>
      <c r="J60" s="10">
        <f t="shared" si="6"/>
        <v>-13759944.830935985</v>
      </c>
      <c r="K60" s="10">
        <f t="shared" si="7"/>
        <v>-1014622.3906992972</v>
      </c>
    </row>
    <row r="61" spans="1:11" x14ac:dyDescent="0.3">
      <c r="A61">
        <f t="shared" si="8"/>
        <v>60</v>
      </c>
      <c r="B61">
        <f t="shared" si="9"/>
        <v>94</v>
      </c>
      <c r="C61" s="10">
        <f t="shared" si="15"/>
        <v>0</v>
      </c>
      <c r="D61" s="10">
        <f t="shared" si="11"/>
        <v>0</v>
      </c>
      <c r="E61" s="10">
        <f t="shared" si="16"/>
        <v>257400.13561364854</v>
      </c>
      <c r="F61" s="10">
        <f t="shared" si="12"/>
        <v>0</v>
      </c>
      <c r="G61" s="10">
        <f t="shared" si="10"/>
        <v>-13759944.830935985</v>
      </c>
      <c r="H61" s="10">
        <f t="shared" si="13"/>
        <v>-825596.68985615904</v>
      </c>
      <c r="I61" s="10">
        <f t="shared" si="14"/>
        <v>257400.13561364854</v>
      </c>
      <c r="J61" s="10">
        <f t="shared" si="6"/>
        <v>-14842941.656405792</v>
      </c>
      <c r="K61" s="10">
        <f t="shared" si="7"/>
        <v>-1082996.8254698068</v>
      </c>
    </row>
    <row r="62" spans="1:11" x14ac:dyDescent="0.3">
      <c r="A62">
        <f t="shared" si="8"/>
        <v>61</v>
      </c>
      <c r="B62">
        <f t="shared" si="9"/>
        <v>95</v>
      </c>
      <c r="C62" s="10">
        <f t="shared" si="15"/>
        <v>0</v>
      </c>
      <c r="D62" s="10">
        <f t="shared" si="11"/>
        <v>0</v>
      </c>
      <c r="E62" s="10">
        <f t="shared" si="16"/>
        <v>265122.13968205801</v>
      </c>
      <c r="F62" s="10">
        <f t="shared" si="12"/>
        <v>0</v>
      </c>
      <c r="G62" s="10">
        <f t="shared" si="10"/>
        <v>-14842941.656405792</v>
      </c>
      <c r="H62" s="10">
        <f t="shared" si="13"/>
        <v>-890576.49938434747</v>
      </c>
      <c r="I62" s="10">
        <f t="shared" si="14"/>
        <v>265122.13968205801</v>
      </c>
      <c r="J62" s="10">
        <f t="shared" si="6"/>
        <v>-15998640.295472197</v>
      </c>
      <c r="K62" s="10">
        <f t="shared" si="7"/>
        <v>-1155698.6390664056</v>
      </c>
    </row>
    <row r="63" spans="1:11" x14ac:dyDescent="0.3">
      <c r="A63">
        <f t="shared" si="8"/>
        <v>62</v>
      </c>
      <c r="B63">
        <f t="shared" si="9"/>
        <v>96</v>
      </c>
      <c r="C63" s="10">
        <f t="shared" si="15"/>
        <v>0</v>
      </c>
      <c r="D63" s="10">
        <f t="shared" si="11"/>
        <v>0</v>
      </c>
      <c r="E63" s="10">
        <f t="shared" si="16"/>
        <v>273075.80387251975</v>
      </c>
      <c r="F63" s="10">
        <f t="shared" si="12"/>
        <v>0</v>
      </c>
      <c r="G63" s="10">
        <f t="shared" si="10"/>
        <v>-15998640.295472197</v>
      </c>
      <c r="H63" s="10">
        <f t="shared" si="13"/>
        <v>-959918.41772833175</v>
      </c>
      <c r="I63" s="10">
        <f t="shared" si="14"/>
        <v>273075.80387251975</v>
      </c>
      <c r="J63" s="10">
        <f t="shared" si="6"/>
        <v>-17231634.517073046</v>
      </c>
      <c r="K63" s="10">
        <f t="shared" si="7"/>
        <v>-1232994.2216008492</v>
      </c>
    </row>
    <row r="64" spans="1:11" x14ac:dyDescent="0.3">
      <c r="A64">
        <f t="shared" si="8"/>
        <v>63</v>
      </c>
      <c r="B64">
        <f t="shared" si="9"/>
        <v>97</v>
      </c>
      <c r="C64" s="10">
        <f t="shared" si="15"/>
        <v>0</v>
      </c>
      <c r="D64" s="10">
        <f t="shared" si="11"/>
        <v>0</v>
      </c>
      <c r="E64" s="10">
        <f t="shared" si="16"/>
        <v>281268.07798869535</v>
      </c>
      <c r="F64" s="10">
        <f t="shared" si="12"/>
        <v>0</v>
      </c>
      <c r="G64" s="10">
        <f t="shared" si="10"/>
        <v>-17231634.517073046</v>
      </c>
      <c r="H64" s="10">
        <f t="shared" si="13"/>
        <v>-1033898.0710243827</v>
      </c>
      <c r="I64" s="10">
        <f t="shared" si="14"/>
        <v>281268.07798869535</v>
      </c>
      <c r="J64" s="10">
        <f t="shared" si="6"/>
        <v>-18546800.666086126</v>
      </c>
      <c r="K64" s="10">
        <f t="shared" si="7"/>
        <v>-1315166.1490130797</v>
      </c>
    </row>
    <row r="65" spans="1:11" x14ac:dyDescent="0.3">
      <c r="A65">
        <f t="shared" si="8"/>
        <v>64</v>
      </c>
      <c r="B65">
        <f t="shared" si="9"/>
        <v>98</v>
      </c>
      <c r="C65" s="10">
        <f t="shared" si="15"/>
        <v>0</v>
      </c>
      <c r="D65" s="10">
        <f t="shared" si="11"/>
        <v>0</v>
      </c>
      <c r="E65" s="10">
        <f t="shared" si="16"/>
        <v>289706.12032835622</v>
      </c>
      <c r="F65" s="10">
        <f t="shared" si="12"/>
        <v>0</v>
      </c>
      <c r="G65" s="10">
        <f t="shared" si="10"/>
        <v>-18546800.666086126</v>
      </c>
      <c r="H65" s="10">
        <f t="shared" si="13"/>
        <v>-1112808.0399651676</v>
      </c>
      <c r="I65" s="10">
        <f t="shared" si="14"/>
        <v>289706.12032835622</v>
      </c>
      <c r="J65" s="10">
        <f t="shared" si="6"/>
        <v>-19949314.826379649</v>
      </c>
      <c r="K65" s="10">
        <f t="shared" si="7"/>
        <v>-1402514.1602935232</v>
      </c>
    </row>
    <row r="66" spans="1:11" x14ac:dyDescent="0.3">
      <c r="A66">
        <f t="shared" si="8"/>
        <v>65</v>
      </c>
      <c r="B66">
        <f t="shared" si="9"/>
        <v>99</v>
      </c>
      <c r="C66" s="10">
        <f t="shared" si="15"/>
        <v>0</v>
      </c>
      <c r="D66" s="10">
        <f t="shared" ref="D66:D97" si="17">C66*tax_rate</f>
        <v>0</v>
      </c>
      <c r="E66" s="10">
        <f t="shared" si="16"/>
        <v>298397.30393820693</v>
      </c>
      <c r="F66" s="10">
        <f t="shared" ref="F66:F97" si="18">IF(retirement_age&gt;B66,C66-D66-E66,0)</f>
        <v>0</v>
      </c>
      <c r="G66" s="10">
        <f t="shared" si="10"/>
        <v>-19949314.826379649</v>
      </c>
      <c r="H66" s="10">
        <f t="shared" ref="H66:H97" si="19">IF(retirement_age&gt;B66,G66*investment_return_pre,G66*investment_return_post)</f>
        <v>-1196958.889582779</v>
      </c>
      <c r="I66" s="10">
        <f t="shared" ref="I66:I101" si="20">IF(retirement_age&gt;B66,0,E66)</f>
        <v>298397.30393820693</v>
      </c>
      <c r="J66" s="10">
        <f t="shared" si="6"/>
        <v>-21444671.019900635</v>
      </c>
      <c r="K66" s="10">
        <f t="shared" si="7"/>
        <v>-1495356.1935209855</v>
      </c>
    </row>
    <row r="67" spans="1:11" x14ac:dyDescent="0.3">
      <c r="A67">
        <f t="shared" si="8"/>
        <v>66</v>
      </c>
      <c r="B67">
        <f t="shared" si="9"/>
        <v>100</v>
      </c>
      <c r="C67" s="10">
        <f t="shared" ref="C67:C98" si="21">IF(retirement_age&gt;B67,C66+C66*annual_income_increase,0)</f>
        <v>0</v>
      </c>
      <c r="D67" s="10">
        <f t="shared" si="17"/>
        <v>0</v>
      </c>
      <c r="E67" s="10">
        <f t="shared" ref="E67:E101" si="22">E66+E66*annual_inflation</f>
        <v>307349.2230563531</v>
      </c>
      <c r="F67" s="10">
        <f t="shared" si="18"/>
        <v>0</v>
      </c>
      <c r="G67" s="10">
        <f t="shared" si="10"/>
        <v>-21444671.019900635</v>
      </c>
      <c r="H67" s="10">
        <f t="shared" si="19"/>
        <v>-1286680.261194038</v>
      </c>
      <c r="I67" s="10">
        <f t="shared" si="20"/>
        <v>307349.2230563531</v>
      </c>
      <c r="J67" s="10">
        <f t="shared" ref="J67:J101" si="23">G67+F67+H67-I67</f>
        <v>-23038700.504151028</v>
      </c>
      <c r="K67" s="10">
        <f t="shared" ref="K67:K101" si="24">J67-G67</f>
        <v>-1594029.4842503928</v>
      </c>
    </row>
    <row r="68" spans="1:11" x14ac:dyDescent="0.3">
      <c r="A68">
        <f t="shared" ref="A68:A101" si="25">A67+1</f>
        <v>67</v>
      </c>
      <c r="B68">
        <f t="shared" ref="B68:B101" si="26">B67+1</f>
        <v>101</v>
      </c>
      <c r="C68" s="10">
        <f t="shared" si="21"/>
        <v>0</v>
      </c>
      <c r="D68" s="10">
        <f t="shared" si="17"/>
        <v>0</v>
      </c>
      <c r="E68" s="10">
        <f t="shared" si="22"/>
        <v>316569.69974804367</v>
      </c>
      <c r="F68" s="10">
        <f t="shared" si="18"/>
        <v>0</v>
      </c>
      <c r="G68" s="10">
        <f t="shared" ref="G68:G101" si="27">J67</f>
        <v>-23038700.504151028</v>
      </c>
      <c r="H68" s="10">
        <f t="shared" si="19"/>
        <v>-1382322.0302490615</v>
      </c>
      <c r="I68" s="10">
        <f t="shared" si="20"/>
        <v>316569.69974804367</v>
      </c>
      <c r="J68" s="10">
        <f t="shared" si="23"/>
        <v>-24737592.234148134</v>
      </c>
      <c r="K68" s="10">
        <f t="shared" si="24"/>
        <v>-1698891.7299971059</v>
      </c>
    </row>
    <row r="69" spans="1:11" x14ac:dyDescent="0.3">
      <c r="A69">
        <f t="shared" si="25"/>
        <v>68</v>
      </c>
      <c r="B69">
        <f t="shared" si="26"/>
        <v>102</v>
      </c>
      <c r="C69" s="10">
        <f t="shared" si="21"/>
        <v>0</v>
      </c>
      <c r="D69" s="10">
        <f t="shared" si="17"/>
        <v>0</v>
      </c>
      <c r="E69" s="10">
        <f t="shared" si="22"/>
        <v>326066.79074048495</v>
      </c>
      <c r="F69" s="10">
        <f t="shared" si="18"/>
        <v>0</v>
      </c>
      <c r="G69" s="10">
        <f t="shared" si="27"/>
        <v>-24737592.234148134</v>
      </c>
      <c r="H69" s="10">
        <f t="shared" si="19"/>
        <v>-1484255.5340488879</v>
      </c>
      <c r="I69" s="10">
        <f t="shared" si="20"/>
        <v>326066.79074048495</v>
      </c>
      <c r="J69" s="10">
        <f t="shared" si="23"/>
        <v>-26547914.558937509</v>
      </c>
      <c r="K69" s="10">
        <f t="shared" si="24"/>
        <v>-1810322.3247893751</v>
      </c>
    </row>
    <row r="70" spans="1:11" x14ac:dyDescent="0.3">
      <c r="A70">
        <f t="shared" si="25"/>
        <v>69</v>
      </c>
      <c r="B70">
        <f t="shared" si="26"/>
        <v>103</v>
      </c>
      <c r="C70" s="10">
        <f t="shared" si="21"/>
        <v>0</v>
      </c>
      <c r="D70" s="10">
        <f t="shared" si="17"/>
        <v>0</v>
      </c>
      <c r="E70" s="10">
        <f t="shared" si="22"/>
        <v>335848.7944626995</v>
      </c>
      <c r="F70" s="10">
        <f t="shared" si="18"/>
        <v>0</v>
      </c>
      <c r="G70" s="10">
        <f t="shared" si="27"/>
        <v>-26547914.558937509</v>
      </c>
      <c r="H70" s="10">
        <f t="shared" si="19"/>
        <v>-1592874.8735362506</v>
      </c>
      <c r="I70" s="10">
        <f t="shared" si="20"/>
        <v>335848.7944626995</v>
      </c>
      <c r="J70" s="10">
        <f t="shared" si="23"/>
        <v>-28476638.22693646</v>
      </c>
      <c r="K70" s="10">
        <f t="shared" si="24"/>
        <v>-1928723.6679989509</v>
      </c>
    </row>
    <row r="71" spans="1:11" x14ac:dyDescent="0.3">
      <c r="A71">
        <f t="shared" si="25"/>
        <v>70</v>
      </c>
      <c r="B71">
        <f t="shared" si="26"/>
        <v>104</v>
      </c>
      <c r="C71" s="10">
        <f t="shared" si="21"/>
        <v>0</v>
      </c>
      <c r="D71" s="10">
        <f t="shared" si="17"/>
        <v>0</v>
      </c>
      <c r="E71" s="10">
        <f t="shared" si="22"/>
        <v>345924.25829658046</v>
      </c>
      <c r="F71" s="10">
        <f t="shared" si="18"/>
        <v>0</v>
      </c>
      <c r="G71" s="10">
        <f t="shared" si="27"/>
        <v>-28476638.22693646</v>
      </c>
      <c r="H71" s="10">
        <f t="shared" si="19"/>
        <v>-1708598.2936161875</v>
      </c>
      <c r="I71" s="10">
        <f t="shared" si="20"/>
        <v>345924.25829658046</v>
      </c>
      <c r="J71" s="10">
        <f t="shared" si="23"/>
        <v>-30531160.778849225</v>
      </c>
      <c r="K71" s="10">
        <f t="shared" si="24"/>
        <v>-2054522.5519127659</v>
      </c>
    </row>
    <row r="72" spans="1:11" x14ac:dyDescent="0.3">
      <c r="A72">
        <f t="shared" si="25"/>
        <v>71</v>
      </c>
      <c r="B72">
        <f t="shared" si="26"/>
        <v>105</v>
      </c>
      <c r="C72" s="10">
        <f t="shared" si="21"/>
        <v>0</v>
      </c>
      <c r="D72" s="10">
        <f t="shared" si="17"/>
        <v>0</v>
      </c>
      <c r="E72" s="10">
        <f t="shared" si="22"/>
        <v>356301.98604547785</v>
      </c>
      <c r="F72" s="10">
        <f t="shared" si="18"/>
        <v>0</v>
      </c>
      <c r="G72" s="10">
        <f t="shared" si="27"/>
        <v>-30531160.778849225</v>
      </c>
      <c r="H72" s="10">
        <f t="shared" si="19"/>
        <v>-1831869.6467309534</v>
      </c>
      <c r="I72" s="10">
        <f t="shared" si="20"/>
        <v>356301.98604547785</v>
      </c>
      <c r="J72" s="10">
        <f t="shared" si="23"/>
        <v>-32719332.411625654</v>
      </c>
      <c r="K72" s="10">
        <f t="shared" si="24"/>
        <v>-2188171.632776428</v>
      </c>
    </row>
    <row r="73" spans="1:11" x14ac:dyDescent="0.3">
      <c r="A73">
        <f t="shared" si="25"/>
        <v>72</v>
      </c>
      <c r="B73">
        <f t="shared" si="26"/>
        <v>106</v>
      </c>
      <c r="C73" s="10">
        <f t="shared" si="21"/>
        <v>0</v>
      </c>
      <c r="D73" s="10">
        <f t="shared" si="17"/>
        <v>0</v>
      </c>
      <c r="E73" s="10">
        <f t="shared" si="22"/>
        <v>366991.04562684218</v>
      </c>
      <c r="F73" s="10">
        <f t="shared" si="18"/>
        <v>0</v>
      </c>
      <c r="G73" s="10">
        <f t="shared" si="27"/>
        <v>-32719332.411625654</v>
      </c>
      <c r="H73" s="10">
        <f t="shared" si="19"/>
        <v>-1963159.9446975391</v>
      </c>
      <c r="I73" s="10">
        <f t="shared" si="20"/>
        <v>366991.04562684218</v>
      </c>
      <c r="J73" s="10">
        <f t="shared" si="23"/>
        <v>-35049483.401950032</v>
      </c>
      <c r="K73" s="10">
        <f t="shared" si="24"/>
        <v>-2330150.990324378</v>
      </c>
    </row>
    <row r="74" spans="1:11" x14ac:dyDescent="0.3">
      <c r="A74">
        <f t="shared" si="25"/>
        <v>73</v>
      </c>
      <c r="B74">
        <f t="shared" si="26"/>
        <v>107</v>
      </c>
      <c r="C74" s="10">
        <f t="shared" si="21"/>
        <v>0</v>
      </c>
      <c r="D74" s="10">
        <f t="shared" si="17"/>
        <v>0</v>
      </c>
      <c r="E74" s="10">
        <f t="shared" si="22"/>
        <v>378000.77699564747</v>
      </c>
      <c r="F74" s="10">
        <f t="shared" si="18"/>
        <v>0</v>
      </c>
      <c r="G74" s="10">
        <f t="shared" si="27"/>
        <v>-35049483.401950032</v>
      </c>
      <c r="H74" s="10">
        <f t="shared" si="19"/>
        <v>-2102969.0041170018</v>
      </c>
      <c r="I74" s="10">
        <f t="shared" si="20"/>
        <v>378000.77699564747</v>
      </c>
      <c r="J74" s="10">
        <f t="shared" si="23"/>
        <v>-37530453.18306268</v>
      </c>
      <c r="K74" s="10">
        <f t="shared" si="24"/>
        <v>-2480969.7811126485</v>
      </c>
    </row>
    <row r="75" spans="1:11" x14ac:dyDescent="0.3">
      <c r="A75">
        <f t="shared" si="25"/>
        <v>74</v>
      </c>
      <c r="B75">
        <f t="shared" si="26"/>
        <v>108</v>
      </c>
      <c r="C75" s="10">
        <f t="shared" si="21"/>
        <v>0</v>
      </c>
      <c r="D75" s="10">
        <f t="shared" si="17"/>
        <v>0</v>
      </c>
      <c r="E75" s="10">
        <f t="shared" si="22"/>
        <v>389340.80030551687</v>
      </c>
      <c r="F75" s="10">
        <f t="shared" si="18"/>
        <v>0</v>
      </c>
      <c r="G75" s="10">
        <f t="shared" si="27"/>
        <v>-37530453.18306268</v>
      </c>
      <c r="H75" s="10">
        <f t="shared" si="19"/>
        <v>-2251827.1909837606</v>
      </c>
      <c r="I75" s="10">
        <f t="shared" si="20"/>
        <v>389340.80030551687</v>
      </c>
      <c r="J75" s="10">
        <f t="shared" si="23"/>
        <v>-40171621.174351953</v>
      </c>
      <c r="K75" s="10">
        <f t="shared" si="24"/>
        <v>-2641167.9912892729</v>
      </c>
    </row>
    <row r="76" spans="1:11" x14ac:dyDescent="0.3">
      <c r="A76">
        <f t="shared" si="25"/>
        <v>75</v>
      </c>
      <c r="B76">
        <f t="shared" si="26"/>
        <v>109</v>
      </c>
      <c r="C76" s="10">
        <f t="shared" si="21"/>
        <v>0</v>
      </c>
      <c r="D76" s="10">
        <f t="shared" si="17"/>
        <v>0</v>
      </c>
      <c r="E76" s="10">
        <f t="shared" si="22"/>
        <v>401021.02431468235</v>
      </c>
      <c r="F76" s="10">
        <f t="shared" si="18"/>
        <v>0</v>
      </c>
      <c r="G76" s="10">
        <f t="shared" si="27"/>
        <v>-40171621.174351953</v>
      </c>
      <c r="H76" s="10">
        <f t="shared" si="19"/>
        <v>-2410297.2704611169</v>
      </c>
      <c r="I76" s="10">
        <f t="shared" si="20"/>
        <v>401021.02431468235</v>
      </c>
      <c r="J76" s="10">
        <f t="shared" si="23"/>
        <v>-42982939.469127752</v>
      </c>
      <c r="K76" s="10">
        <f t="shared" si="24"/>
        <v>-2811318.2947757989</v>
      </c>
    </row>
    <row r="77" spans="1:11" x14ac:dyDescent="0.3">
      <c r="A77">
        <f t="shared" si="25"/>
        <v>76</v>
      </c>
      <c r="B77">
        <f t="shared" si="26"/>
        <v>110</v>
      </c>
      <c r="C77" s="10">
        <f t="shared" si="21"/>
        <v>0</v>
      </c>
      <c r="D77" s="10">
        <f t="shared" si="17"/>
        <v>0</v>
      </c>
      <c r="E77" s="10">
        <f t="shared" si="22"/>
        <v>413051.65504412283</v>
      </c>
      <c r="F77" s="10">
        <f t="shared" si="18"/>
        <v>0</v>
      </c>
      <c r="G77" s="10">
        <f t="shared" si="27"/>
        <v>-42982939.469127752</v>
      </c>
      <c r="H77" s="10">
        <f t="shared" si="19"/>
        <v>-2578976.3681476652</v>
      </c>
      <c r="I77" s="10">
        <f t="shared" si="20"/>
        <v>413051.65504412283</v>
      </c>
      <c r="J77" s="10">
        <f t="shared" si="23"/>
        <v>-45974967.492319539</v>
      </c>
      <c r="K77" s="10">
        <f t="shared" si="24"/>
        <v>-2992028.0231917873</v>
      </c>
    </row>
    <row r="78" spans="1:11" x14ac:dyDescent="0.3">
      <c r="A78">
        <f t="shared" si="25"/>
        <v>77</v>
      </c>
      <c r="B78">
        <f t="shared" si="26"/>
        <v>111</v>
      </c>
      <c r="C78" s="10">
        <f t="shared" si="21"/>
        <v>0</v>
      </c>
      <c r="D78" s="10">
        <f t="shared" si="17"/>
        <v>0</v>
      </c>
      <c r="E78" s="10">
        <f t="shared" si="22"/>
        <v>425443.20469544653</v>
      </c>
      <c r="F78" s="10">
        <f t="shared" si="18"/>
        <v>0</v>
      </c>
      <c r="G78" s="10">
        <f t="shared" si="27"/>
        <v>-45974967.492319539</v>
      </c>
      <c r="H78" s="10">
        <f t="shared" si="19"/>
        <v>-2758498.0495391721</v>
      </c>
      <c r="I78" s="10">
        <f t="shared" si="20"/>
        <v>425443.20469544653</v>
      </c>
      <c r="J78" s="10">
        <f t="shared" si="23"/>
        <v>-49158908.746554159</v>
      </c>
      <c r="K78" s="10">
        <f t="shared" si="24"/>
        <v>-3183941.2542346194</v>
      </c>
    </row>
    <row r="79" spans="1:11" x14ac:dyDescent="0.3">
      <c r="A79">
        <f t="shared" si="25"/>
        <v>78</v>
      </c>
      <c r="B79">
        <f t="shared" si="26"/>
        <v>112</v>
      </c>
      <c r="C79" s="10">
        <f t="shared" si="21"/>
        <v>0</v>
      </c>
      <c r="D79" s="10">
        <f t="shared" si="17"/>
        <v>0</v>
      </c>
      <c r="E79" s="10">
        <f t="shared" si="22"/>
        <v>438206.50083630992</v>
      </c>
      <c r="F79" s="10">
        <f t="shared" si="18"/>
        <v>0</v>
      </c>
      <c r="G79" s="10">
        <f t="shared" si="27"/>
        <v>-49158908.746554159</v>
      </c>
      <c r="H79" s="10">
        <f t="shared" si="19"/>
        <v>-2949534.5247932496</v>
      </c>
      <c r="I79" s="10">
        <f t="shared" si="20"/>
        <v>438206.50083630992</v>
      </c>
      <c r="J79" s="10">
        <f t="shared" si="23"/>
        <v>-52546649.772183724</v>
      </c>
      <c r="K79" s="10">
        <f t="shared" si="24"/>
        <v>-3387741.0256295651</v>
      </c>
    </row>
    <row r="80" spans="1:11" x14ac:dyDescent="0.3">
      <c r="A80">
        <f t="shared" si="25"/>
        <v>79</v>
      </c>
      <c r="B80">
        <f t="shared" si="26"/>
        <v>113</v>
      </c>
      <c r="C80" s="10">
        <f t="shared" si="21"/>
        <v>0</v>
      </c>
      <c r="D80" s="10">
        <f t="shared" si="17"/>
        <v>0</v>
      </c>
      <c r="E80" s="10">
        <f t="shared" si="22"/>
        <v>451352.69586139923</v>
      </c>
      <c r="F80" s="10">
        <f t="shared" si="18"/>
        <v>0</v>
      </c>
      <c r="G80" s="10">
        <f t="shared" si="27"/>
        <v>-52546649.772183724</v>
      </c>
      <c r="H80" s="10">
        <f t="shared" si="19"/>
        <v>-3152798.9863310233</v>
      </c>
      <c r="I80" s="10">
        <f t="shared" si="20"/>
        <v>451352.69586139923</v>
      </c>
      <c r="J80" s="10">
        <f t="shared" si="23"/>
        <v>-56150801.454376146</v>
      </c>
      <c r="K80" s="10">
        <f t="shared" si="24"/>
        <v>-3604151.6821924224</v>
      </c>
    </row>
    <row r="81" spans="1:11" x14ac:dyDescent="0.3">
      <c r="A81">
        <f t="shared" si="25"/>
        <v>80</v>
      </c>
      <c r="B81">
        <f t="shared" si="26"/>
        <v>114</v>
      </c>
      <c r="C81" s="10">
        <f t="shared" si="21"/>
        <v>0</v>
      </c>
      <c r="D81" s="10">
        <f t="shared" si="17"/>
        <v>0</v>
      </c>
      <c r="E81" s="10">
        <f t="shared" si="22"/>
        <v>464893.27673724119</v>
      </c>
      <c r="F81" s="10">
        <f t="shared" si="18"/>
        <v>0</v>
      </c>
      <c r="G81" s="10">
        <f t="shared" si="27"/>
        <v>-56150801.454376146</v>
      </c>
      <c r="H81" s="10">
        <f t="shared" si="19"/>
        <v>-3369048.0872625685</v>
      </c>
      <c r="I81" s="10">
        <f t="shared" si="20"/>
        <v>464893.27673724119</v>
      </c>
      <c r="J81" s="10">
        <f t="shared" si="23"/>
        <v>-59984742.81837596</v>
      </c>
      <c r="K81" s="10">
        <f t="shared" si="24"/>
        <v>-3833941.3639998138</v>
      </c>
    </row>
    <row r="82" spans="1:11" x14ac:dyDescent="0.3">
      <c r="A82">
        <f t="shared" si="25"/>
        <v>81</v>
      </c>
      <c r="B82">
        <f t="shared" si="26"/>
        <v>115</v>
      </c>
      <c r="C82" s="10">
        <f t="shared" si="21"/>
        <v>0</v>
      </c>
      <c r="D82" s="10">
        <f t="shared" si="17"/>
        <v>0</v>
      </c>
      <c r="E82" s="10">
        <f t="shared" si="22"/>
        <v>478840.0750393584</v>
      </c>
      <c r="F82" s="10">
        <f t="shared" si="18"/>
        <v>0</v>
      </c>
      <c r="G82" s="10">
        <f t="shared" si="27"/>
        <v>-59984742.81837596</v>
      </c>
      <c r="H82" s="10">
        <f t="shared" si="19"/>
        <v>-3599084.5691025574</v>
      </c>
      <c r="I82" s="10">
        <f t="shared" si="20"/>
        <v>478840.0750393584</v>
      </c>
      <c r="J82" s="10">
        <f t="shared" si="23"/>
        <v>-64062667.462517872</v>
      </c>
      <c r="K82" s="10">
        <f t="shared" si="24"/>
        <v>-4077924.6441419125</v>
      </c>
    </row>
    <row r="83" spans="1:11" x14ac:dyDescent="0.3">
      <c r="A83">
        <f t="shared" si="25"/>
        <v>82</v>
      </c>
      <c r="B83">
        <f t="shared" si="26"/>
        <v>116</v>
      </c>
      <c r="C83" s="10">
        <f t="shared" si="21"/>
        <v>0</v>
      </c>
      <c r="D83" s="10">
        <f t="shared" si="17"/>
        <v>0</v>
      </c>
      <c r="E83" s="10">
        <f t="shared" si="22"/>
        <v>493205.27729053918</v>
      </c>
      <c r="F83" s="10">
        <f t="shared" si="18"/>
        <v>0</v>
      </c>
      <c r="G83" s="10">
        <f t="shared" si="27"/>
        <v>-64062667.462517872</v>
      </c>
      <c r="H83" s="10">
        <f t="shared" si="19"/>
        <v>-3843760.0477510723</v>
      </c>
      <c r="I83" s="10">
        <f t="shared" si="20"/>
        <v>493205.27729053918</v>
      </c>
      <c r="J83" s="10">
        <f t="shared" si="23"/>
        <v>-68399632.787559479</v>
      </c>
      <c r="K83" s="10">
        <f t="shared" si="24"/>
        <v>-4336965.325041607</v>
      </c>
    </row>
    <row r="84" spans="1:11" x14ac:dyDescent="0.3">
      <c r="A84">
        <f t="shared" si="25"/>
        <v>83</v>
      </c>
      <c r="B84">
        <f t="shared" si="26"/>
        <v>117</v>
      </c>
      <c r="C84" s="10">
        <f t="shared" si="21"/>
        <v>0</v>
      </c>
      <c r="D84" s="10">
        <f t="shared" si="17"/>
        <v>0</v>
      </c>
      <c r="E84" s="10">
        <f t="shared" si="22"/>
        <v>508001.43560925534</v>
      </c>
      <c r="F84" s="10">
        <f t="shared" si="18"/>
        <v>0</v>
      </c>
      <c r="G84" s="10">
        <f t="shared" si="27"/>
        <v>-68399632.787559479</v>
      </c>
      <c r="H84" s="10">
        <f t="shared" si="19"/>
        <v>-4103977.9672535686</v>
      </c>
      <c r="I84" s="10">
        <f t="shared" si="20"/>
        <v>508001.43560925534</v>
      </c>
      <c r="J84" s="10">
        <f t="shared" si="23"/>
        <v>-73011612.190422297</v>
      </c>
      <c r="K84" s="10">
        <f t="shared" si="24"/>
        <v>-4611979.402862817</v>
      </c>
    </row>
    <row r="85" spans="1:11" x14ac:dyDescent="0.3">
      <c r="A85">
        <f t="shared" si="25"/>
        <v>84</v>
      </c>
      <c r="B85">
        <f t="shared" si="26"/>
        <v>118</v>
      </c>
      <c r="C85" s="10">
        <f t="shared" si="21"/>
        <v>0</v>
      </c>
      <c r="D85" s="10">
        <f t="shared" si="17"/>
        <v>0</v>
      </c>
      <c r="E85" s="10">
        <f t="shared" si="22"/>
        <v>523241.47867753298</v>
      </c>
      <c r="F85" s="10">
        <f t="shared" si="18"/>
        <v>0</v>
      </c>
      <c r="G85" s="10">
        <f t="shared" si="27"/>
        <v>-73011612.190422297</v>
      </c>
      <c r="H85" s="10">
        <f t="shared" si="19"/>
        <v>-4380696.7314253375</v>
      </c>
      <c r="I85" s="10">
        <f t="shared" si="20"/>
        <v>523241.47867753298</v>
      </c>
      <c r="J85" s="10">
        <f t="shared" si="23"/>
        <v>-77915550.400525168</v>
      </c>
      <c r="K85" s="10">
        <f t="shared" si="24"/>
        <v>-4903938.2101028711</v>
      </c>
    </row>
    <row r="86" spans="1:11" x14ac:dyDescent="0.3">
      <c r="A86">
        <f t="shared" si="25"/>
        <v>85</v>
      </c>
      <c r="B86">
        <f t="shared" si="26"/>
        <v>119</v>
      </c>
      <c r="C86" s="10">
        <f t="shared" si="21"/>
        <v>0</v>
      </c>
      <c r="D86" s="10">
        <f t="shared" si="17"/>
        <v>0</v>
      </c>
      <c r="E86" s="10">
        <f t="shared" si="22"/>
        <v>538938.72303785896</v>
      </c>
      <c r="F86" s="10">
        <f t="shared" si="18"/>
        <v>0</v>
      </c>
      <c r="G86" s="10">
        <f t="shared" si="27"/>
        <v>-77915550.400525168</v>
      </c>
      <c r="H86" s="10">
        <f t="shared" si="19"/>
        <v>-4674933.0240315096</v>
      </c>
      <c r="I86" s="10">
        <f t="shared" si="20"/>
        <v>538938.72303785896</v>
      </c>
      <c r="J86" s="10">
        <f t="shared" si="23"/>
        <v>-83129422.147594526</v>
      </c>
      <c r="K86" s="10">
        <f t="shared" si="24"/>
        <v>-5213871.7470693588</v>
      </c>
    </row>
    <row r="87" spans="1:11" x14ac:dyDescent="0.3">
      <c r="A87">
        <f t="shared" si="25"/>
        <v>86</v>
      </c>
      <c r="B87">
        <f t="shared" si="26"/>
        <v>120</v>
      </c>
      <c r="C87" s="10">
        <f t="shared" si="21"/>
        <v>0</v>
      </c>
      <c r="D87" s="10">
        <f t="shared" si="17"/>
        <v>0</v>
      </c>
      <c r="E87" s="10">
        <f t="shared" si="22"/>
        <v>555106.88472899469</v>
      </c>
      <c r="F87" s="10">
        <f t="shared" si="18"/>
        <v>0</v>
      </c>
      <c r="G87" s="10">
        <f t="shared" si="27"/>
        <v>-83129422.147594526</v>
      </c>
      <c r="H87" s="10">
        <f t="shared" si="19"/>
        <v>-4987765.328855671</v>
      </c>
      <c r="I87" s="10">
        <f t="shared" si="20"/>
        <v>555106.88472899469</v>
      </c>
      <c r="J87" s="10">
        <f t="shared" si="23"/>
        <v>-88672294.361179203</v>
      </c>
      <c r="K87" s="10">
        <f t="shared" si="24"/>
        <v>-5542872.2135846764</v>
      </c>
    </row>
    <row r="88" spans="1:11" x14ac:dyDescent="0.3">
      <c r="A88">
        <f t="shared" si="25"/>
        <v>87</v>
      </c>
      <c r="B88">
        <f t="shared" si="26"/>
        <v>121</v>
      </c>
      <c r="C88" s="10">
        <f t="shared" si="21"/>
        <v>0</v>
      </c>
      <c r="D88" s="10">
        <f t="shared" si="17"/>
        <v>0</v>
      </c>
      <c r="E88" s="10">
        <f t="shared" si="22"/>
        <v>571760.09127086448</v>
      </c>
      <c r="F88" s="10">
        <f t="shared" si="18"/>
        <v>0</v>
      </c>
      <c r="G88" s="10">
        <f t="shared" si="27"/>
        <v>-88672294.361179203</v>
      </c>
      <c r="H88" s="10">
        <f t="shared" si="19"/>
        <v>-5320337.6616707519</v>
      </c>
      <c r="I88" s="10">
        <f t="shared" si="20"/>
        <v>571760.09127086448</v>
      </c>
      <c r="J88" s="10">
        <f t="shared" si="23"/>
        <v>-94564392.114120811</v>
      </c>
      <c r="K88" s="10">
        <f t="shared" si="24"/>
        <v>-5892097.7529416084</v>
      </c>
    </row>
    <row r="89" spans="1:11" x14ac:dyDescent="0.3">
      <c r="A89">
        <f t="shared" si="25"/>
        <v>88</v>
      </c>
      <c r="B89">
        <f t="shared" si="26"/>
        <v>122</v>
      </c>
      <c r="C89" s="10">
        <f t="shared" si="21"/>
        <v>0</v>
      </c>
      <c r="D89" s="10">
        <f t="shared" si="17"/>
        <v>0</v>
      </c>
      <c r="E89" s="10">
        <f t="shared" si="22"/>
        <v>588912.89400899038</v>
      </c>
      <c r="F89" s="10">
        <f t="shared" si="18"/>
        <v>0</v>
      </c>
      <c r="G89" s="10">
        <f t="shared" si="27"/>
        <v>-94564392.114120811</v>
      </c>
      <c r="H89" s="10">
        <f t="shared" si="19"/>
        <v>-5673863.5268472489</v>
      </c>
      <c r="I89" s="10">
        <f t="shared" si="20"/>
        <v>588912.89400899038</v>
      </c>
      <c r="J89" s="10">
        <f t="shared" si="23"/>
        <v>-100827168.53497705</v>
      </c>
      <c r="K89" s="10">
        <f t="shared" si="24"/>
        <v>-6262776.4208562374</v>
      </c>
    </row>
    <row r="90" spans="1:11" x14ac:dyDescent="0.3">
      <c r="A90">
        <f t="shared" si="25"/>
        <v>89</v>
      </c>
      <c r="B90">
        <f t="shared" si="26"/>
        <v>123</v>
      </c>
      <c r="C90" s="10">
        <f t="shared" si="21"/>
        <v>0</v>
      </c>
      <c r="D90" s="10">
        <f t="shared" si="17"/>
        <v>0</v>
      </c>
      <c r="E90" s="10">
        <f t="shared" si="22"/>
        <v>606580.28082926013</v>
      </c>
      <c r="F90" s="10">
        <f t="shared" si="18"/>
        <v>0</v>
      </c>
      <c r="G90" s="10">
        <f t="shared" si="27"/>
        <v>-100827168.53497705</v>
      </c>
      <c r="H90" s="10">
        <f t="shared" si="19"/>
        <v>-6049630.1120986231</v>
      </c>
      <c r="I90" s="10">
        <f t="shared" si="20"/>
        <v>606580.28082926013</v>
      </c>
      <c r="J90" s="10">
        <f t="shared" si="23"/>
        <v>-107483378.92790493</v>
      </c>
      <c r="K90" s="10">
        <f t="shared" si="24"/>
        <v>-6656210.3929278851</v>
      </c>
    </row>
    <row r="91" spans="1:11" x14ac:dyDescent="0.3">
      <c r="A91">
        <f t="shared" si="25"/>
        <v>90</v>
      </c>
      <c r="B91">
        <f t="shared" si="26"/>
        <v>124</v>
      </c>
      <c r="C91" s="10">
        <f t="shared" si="21"/>
        <v>0</v>
      </c>
      <c r="D91" s="10">
        <f t="shared" si="17"/>
        <v>0</v>
      </c>
      <c r="E91" s="10">
        <f t="shared" si="22"/>
        <v>624777.68925413792</v>
      </c>
      <c r="F91" s="10">
        <f t="shared" si="18"/>
        <v>0</v>
      </c>
      <c r="G91" s="10">
        <f t="shared" si="27"/>
        <v>-107483378.92790493</v>
      </c>
      <c r="H91" s="10">
        <f t="shared" si="19"/>
        <v>-6449002.7356742956</v>
      </c>
      <c r="I91" s="10">
        <f t="shared" si="20"/>
        <v>624777.68925413792</v>
      </c>
      <c r="J91" s="10">
        <f t="shared" si="23"/>
        <v>-114557159.35283336</v>
      </c>
      <c r="K91" s="10">
        <f t="shared" si="24"/>
        <v>-7073780.4249284267</v>
      </c>
    </row>
    <row r="92" spans="1:11" x14ac:dyDescent="0.3">
      <c r="A92">
        <f t="shared" si="25"/>
        <v>91</v>
      </c>
      <c r="B92">
        <f t="shared" si="26"/>
        <v>125</v>
      </c>
      <c r="C92" s="10">
        <f t="shared" si="21"/>
        <v>0</v>
      </c>
      <c r="D92" s="10">
        <f t="shared" si="17"/>
        <v>0</v>
      </c>
      <c r="E92" s="10">
        <f t="shared" si="22"/>
        <v>643521.01993176201</v>
      </c>
      <c r="F92" s="10">
        <f t="shared" si="18"/>
        <v>0</v>
      </c>
      <c r="G92" s="10">
        <f t="shared" si="27"/>
        <v>-114557159.35283336</v>
      </c>
      <c r="H92" s="10">
        <f t="shared" si="19"/>
        <v>-6873429.5611700015</v>
      </c>
      <c r="I92" s="10">
        <f t="shared" si="20"/>
        <v>643521.01993176201</v>
      </c>
      <c r="J92" s="10">
        <f t="shared" si="23"/>
        <v>-122074109.93393512</v>
      </c>
      <c r="K92" s="10">
        <f t="shared" si="24"/>
        <v>-7516950.5811017603</v>
      </c>
    </row>
    <row r="93" spans="1:11" x14ac:dyDescent="0.3">
      <c r="A93">
        <f t="shared" si="25"/>
        <v>92</v>
      </c>
      <c r="B93">
        <f t="shared" si="26"/>
        <v>126</v>
      </c>
      <c r="C93" s="10">
        <f t="shared" si="21"/>
        <v>0</v>
      </c>
      <c r="D93" s="10">
        <f t="shared" si="17"/>
        <v>0</v>
      </c>
      <c r="E93" s="10">
        <f t="shared" si="22"/>
        <v>662826.65052971488</v>
      </c>
      <c r="F93" s="10">
        <f t="shared" si="18"/>
        <v>0</v>
      </c>
      <c r="G93" s="10">
        <f t="shared" si="27"/>
        <v>-122074109.93393512</v>
      </c>
      <c r="H93" s="10">
        <f t="shared" si="19"/>
        <v>-7324446.5960361073</v>
      </c>
      <c r="I93" s="10">
        <f t="shared" si="20"/>
        <v>662826.65052971488</v>
      </c>
      <c r="J93" s="10">
        <f t="shared" si="23"/>
        <v>-130061383.18050094</v>
      </c>
      <c r="K93" s="10">
        <f t="shared" si="24"/>
        <v>-7987273.2465658188</v>
      </c>
    </row>
    <row r="94" spans="1:11" x14ac:dyDescent="0.3">
      <c r="A94">
        <f t="shared" si="25"/>
        <v>93</v>
      </c>
      <c r="B94">
        <f t="shared" si="26"/>
        <v>127</v>
      </c>
      <c r="C94" s="10">
        <f t="shared" si="21"/>
        <v>0</v>
      </c>
      <c r="D94" s="10">
        <f t="shared" si="17"/>
        <v>0</v>
      </c>
      <c r="E94" s="10">
        <f t="shared" si="22"/>
        <v>682711.45004560635</v>
      </c>
      <c r="F94" s="10">
        <f t="shared" si="18"/>
        <v>0</v>
      </c>
      <c r="G94" s="10">
        <f t="shared" si="27"/>
        <v>-130061383.18050094</v>
      </c>
      <c r="H94" s="10">
        <f t="shared" si="19"/>
        <v>-7803682.9908300564</v>
      </c>
      <c r="I94" s="10">
        <f t="shared" si="20"/>
        <v>682711.45004560635</v>
      </c>
      <c r="J94" s="10">
        <f t="shared" si="23"/>
        <v>-138547777.6213766</v>
      </c>
      <c r="K94" s="10">
        <f t="shared" si="24"/>
        <v>-8486394.4408756644</v>
      </c>
    </row>
    <row r="95" spans="1:11" x14ac:dyDescent="0.3">
      <c r="A95">
        <f t="shared" si="25"/>
        <v>94</v>
      </c>
      <c r="B95">
        <f t="shared" si="26"/>
        <v>128</v>
      </c>
      <c r="C95" s="10">
        <f t="shared" si="21"/>
        <v>0</v>
      </c>
      <c r="D95" s="10">
        <f t="shared" si="17"/>
        <v>0</v>
      </c>
      <c r="E95" s="10">
        <f t="shared" si="22"/>
        <v>703192.79354697454</v>
      </c>
      <c r="F95" s="10">
        <f t="shared" si="18"/>
        <v>0</v>
      </c>
      <c r="G95" s="10">
        <f t="shared" si="27"/>
        <v>-138547777.6213766</v>
      </c>
      <c r="H95" s="10">
        <f t="shared" si="19"/>
        <v>-8312866.6572825955</v>
      </c>
      <c r="I95" s="10">
        <f t="shared" si="20"/>
        <v>703192.79354697454</v>
      </c>
      <c r="J95" s="10">
        <f t="shared" si="23"/>
        <v>-147563837.07220617</v>
      </c>
      <c r="K95" s="10">
        <f t="shared" si="24"/>
        <v>-9016059.4508295655</v>
      </c>
    </row>
    <row r="96" spans="1:11" x14ac:dyDescent="0.3">
      <c r="A96">
        <f t="shared" si="25"/>
        <v>95</v>
      </c>
      <c r="B96">
        <f t="shared" si="26"/>
        <v>129</v>
      </c>
      <c r="C96" s="10">
        <f t="shared" si="21"/>
        <v>0</v>
      </c>
      <c r="D96" s="10">
        <f t="shared" si="17"/>
        <v>0</v>
      </c>
      <c r="E96" s="10">
        <f t="shared" si="22"/>
        <v>724288.57735338376</v>
      </c>
      <c r="F96" s="10">
        <f t="shared" si="18"/>
        <v>0</v>
      </c>
      <c r="G96" s="10">
        <f t="shared" si="27"/>
        <v>-147563837.07220617</v>
      </c>
      <c r="H96" s="10">
        <f t="shared" si="19"/>
        <v>-8853830.2243323699</v>
      </c>
      <c r="I96" s="10">
        <f t="shared" si="20"/>
        <v>724288.57735338376</v>
      </c>
      <c r="J96" s="10">
        <f t="shared" si="23"/>
        <v>-157141955.87389192</v>
      </c>
      <c r="K96" s="10">
        <f t="shared" si="24"/>
        <v>-9578118.8016857505</v>
      </c>
    </row>
    <row r="97" spans="1:11" x14ac:dyDescent="0.3">
      <c r="A97">
        <f t="shared" si="25"/>
        <v>96</v>
      </c>
      <c r="B97">
        <f t="shared" si="26"/>
        <v>130</v>
      </c>
      <c r="C97" s="10">
        <f t="shared" si="21"/>
        <v>0</v>
      </c>
      <c r="D97" s="10">
        <f t="shared" si="17"/>
        <v>0</v>
      </c>
      <c r="E97" s="10">
        <f t="shared" si="22"/>
        <v>746017.23467398528</v>
      </c>
      <c r="F97" s="10">
        <f t="shared" si="18"/>
        <v>0</v>
      </c>
      <c r="G97" s="10">
        <f t="shared" si="27"/>
        <v>-157141955.87389192</v>
      </c>
      <c r="H97" s="10">
        <f t="shared" si="19"/>
        <v>-9428517.3524335157</v>
      </c>
      <c r="I97" s="10">
        <f t="shared" si="20"/>
        <v>746017.23467398528</v>
      </c>
      <c r="J97" s="10">
        <f t="shared" si="23"/>
        <v>-167316490.4609994</v>
      </c>
      <c r="K97" s="10">
        <f t="shared" si="24"/>
        <v>-10174534.58710748</v>
      </c>
    </row>
    <row r="98" spans="1:11" x14ac:dyDescent="0.3">
      <c r="A98">
        <f t="shared" si="25"/>
        <v>97</v>
      </c>
      <c r="B98">
        <f t="shared" si="26"/>
        <v>131</v>
      </c>
      <c r="C98" s="10">
        <f t="shared" si="21"/>
        <v>0</v>
      </c>
      <c r="D98" s="10">
        <f t="shared" ref="D98:D101" si="28">C98*tax_rate</f>
        <v>0</v>
      </c>
      <c r="E98" s="10">
        <f t="shared" si="22"/>
        <v>768397.75171420479</v>
      </c>
      <c r="F98" s="10">
        <f t="shared" ref="F98:F101" si="29">IF(retirement_age&gt;B98,C98-D98-E98,0)</f>
        <v>0</v>
      </c>
      <c r="G98" s="10">
        <f t="shared" si="27"/>
        <v>-167316490.4609994</v>
      </c>
      <c r="H98" s="10">
        <f t="shared" ref="H98:H101" si="30">IF(retirement_age&gt;B98,G98*investment_return_pre,G98*investment_return_post)</f>
        <v>-10038989.427659964</v>
      </c>
      <c r="I98" s="10">
        <f t="shared" si="20"/>
        <v>768397.75171420479</v>
      </c>
      <c r="J98" s="10">
        <f t="shared" si="23"/>
        <v>-178123877.64037356</v>
      </c>
      <c r="K98" s="10">
        <f t="shared" si="24"/>
        <v>-10807387.179374158</v>
      </c>
    </row>
    <row r="99" spans="1:11" x14ac:dyDescent="0.3">
      <c r="A99">
        <f t="shared" si="25"/>
        <v>98</v>
      </c>
      <c r="B99">
        <f t="shared" si="26"/>
        <v>132</v>
      </c>
      <c r="C99" s="10">
        <f t="shared" ref="C99:C101" si="31">IF(retirement_age&gt;B99,C98+C98*annual_income_increase,0)</f>
        <v>0</v>
      </c>
      <c r="D99" s="10">
        <f t="shared" si="28"/>
        <v>0</v>
      </c>
      <c r="E99" s="10">
        <f t="shared" si="22"/>
        <v>791449.6842656309</v>
      </c>
      <c r="F99" s="10">
        <f t="shared" si="29"/>
        <v>0</v>
      </c>
      <c r="G99" s="10">
        <f t="shared" si="27"/>
        <v>-178123877.64037356</v>
      </c>
      <c r="H99" s="10">
        <f t="shared" si="30"/>
        <v>-10687432.658422412</v>
      </c>
      <c r="I99" s="10">
        <f t="shared" si="20"/>
        <v>791449.6842656309</v>
      </c>
      <c r="J99" s="10">
        <f t="shared" si="23"/>
        <v>-189602759.98306161</v>
      </c>
      <c r="K99" s="10">
        <f t="shared" si="24"/>
        <v>-11478882.342688054</v>
      </c>
    </row>
    <row r="100" spans="1:11" x14ac:dyDescent="0.3">
      <c r="A100">
        <f t="shared" si="25"/>
        <v>99</v>
      </c>
      <c r="B100">
        <f t="shared" si="26"/>
        <v>133</v>
      </c>
      <c r="C100" s="10">
        <f t="shared" si="31"/>
        <v>0</v>
      </c>
      <c r="D100" s="10">
        <f t="shared" si="28"/>
        <v>0</v>
      </c>
      <c r="E100" s="10">
        <f t="shared" si="22"/>
        <v>815193.17479359987</v>
      </c>
      <c r="F100" s="10">
        <f t="shared" si="29"/>
        <v>0</v>
      </c>
      <c r="G100" s="10">
        <f t="shared" si="27"/>
        <v>-189602759.98306161</v>
      </c>
      <c r="H100" s="10">
        <f t="shared" si="30"/>
        <v>-11376165.598983696</v>
      </c>
      <c r="I100" s="10">
        <f t="shared" si="20"/>
        <v>815193.17479359987</v>
      </c>
      <c r="J100" s="10">
        <f t="shared" si="23"/>
        <v>-201794118.75683892</v>
      </c>
      <c r="K100" s="10">
        <f t="shared" si="24"/>
        <v>-12191358.773777306</v>
      </c>
    </row>
    <row r="101" spans="1:11" x14ac:dyDescent="0.3">
      <c r="A101">
        <f t="shared" si="25"/>
        <v>100</v>
      </c>
      <c r="B101">
        <f t="shared" si="26"/>
        <v>134</v>
      </c>
      <c r="C101" s="10">
        <f t="shared" si="31"/>
        <v>0</v>
      </c>
      <c r="D101" s="10">
        <f t="shared" si="28"/>
        <v>0</v>
      </c>
      <c r="E101" s="10">
        <f t="shared" si="22"/>
        <v>839648.97003740782</v>
      </c>
      <c r="F101" s="10">
        <f t="shared" si="29"/>
        <v>0</v>
      </c>
      <c r="G101" s="10">
        <f t="shared" si="27"/>
        <v>-201794118.75683892</v>
      </c>
      <c r="H101" s="10">
        <f t="shared" si="30"/>
        <v>-12107647.125410335</v>
      </c>
      <c r="I101" s="10">
        <f t="shared" si="20"/>
        <v>839648.97003740782</v>
      </c>
      <c r="J101" s="10">
        <f t="shared" si="23"/>
        <v>-214741414.85228667</v>
      </c>
      <c r="K101" s="10">
        <f t="shared" si="24"/>
        <v>-12947296.095447749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DD8E-49D7-4AC2-AB5A-881ACDD9F364}">
  <dimension ref="A1:B9"/>
  <sheetViews>
    <sheetView workbookViewId="0">
      <selection activeCell="B8" sqref="B8"/>
    </sheetView>
  </sheetViews>
  <sheetFormatPr defaultRowHeight="14.4" x14ac:dyDescent="0.3"/>
  <cols>
    <col min="1" max="1" width="34.21875" customWidth="1"/>
  </cols>
  <sheetData>
    <row r="1" spans="1:2" x14ac:dyDescent="0.3">
      <c r="A1" s="1" t="s">
        <v>20</v>
      </c>
      <c r="B1" s="7">
        <v>0.04</v>
      </c>
    </row>
    <row r="2" spans="1:2" x14ac:dyDescent="0.3">
      <c r="A2" s="1" t="s">
        <v>23</v>
      </c>
      <c r="B2" s="7">
        <v>0.06</v>
      </c>
    </row>
    <row r="3" spans="1:2" x14ac:dyDescent="0.3">
      <c r="A3" s="1" t="s">
        <v>24</v>
      </c>
      <c r="B3" s="7">
        <v>0.08</v>
      </c>
    </row>
    <row r="5" spans="1:2" x14ac:dyDescent="0.3">
      <c r="A5" s="1" t="s">
        <v>25</v>
      </c>
      <c r="B5" s="8">
        <f>VLOOKUP(Planner!A16,Support!A1:B3,2,FALSE)</f>
        <v>0.08</v>
      </c>
    </row>
    <row r="6" spans="1:2" x14ac:dyDescent="0.3">
      <c r="A6" s="1" t="s">
        <v>26</v>
      </c>
      <c r="B6" s="8">
        <f>VLOOKUP(Planner!A19,Support!A1:B3,2,FALSE)</f>
        <v>0.06</v>
      </c>
    </row>
    <row r="8" spans="1:2" x14ac:dyDescent="0.3">
      <c r="A8" s="1" t="s">
        <v>27</v>
      </c>
      <c r="B8">
        <f>COUNTIF(Calculations!J2:J101,"&gt;=0")</f>
        <v>25</v>
      </c>
    </row>
    <row r="9" spans="1:2" x14ac:dyDescent="0.3">
      <c r="A9" s="1" t="s">
        <v>28</v>
      </c>
      <c r="B9">
        <f>current_age+years_before_money_runs_out</f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Planner</vt:lpstr>
      <vt:lpstr>Detail</vt:lpstr>
      <vt:lpstr>Calculations</vt:lpstr>
      <vt:lpstr>Support</vt:lpstr>
      <vt:lpstr>age_when_money_runs_out</vt:lpstr>
      <vt:lpstr>annual_income_increase</vt:lpstr>
      <vt:lpstr>annual_inflation</vt:lpstr>
      <vt:lpstr>current_age</vt:lpstr>
      <vt:lpstr>current_annual_expenses</vt:lpstr>
      <vt:lpstr>current_annual_income</vt:lpstr>
      <vt:lpstr>current_retirement_savings</vt:lpstr>
      <vt:lpstr>investment_return_post</vt:lpstr>
      <vt:lpstr>investment_return_pre</vt:lpstr>
      <vt:lpstr>retirement_age</vt:lpstr>
      <vt:lpstr>tax_rate</vt:lpstr>
      <vt:lpstr>years_before_money_runs_out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Dubranov</dc:creator>
  <cp:lastModifiedBy>Aleksandr Dubranov</cp:lastModifiedBy>
  <dcterms:created xsi:type="dcterms:W3CDTF">2015-06-05T18:17:20Z</dcterms:created>
  <dcterms:modified xsi:type="dcterms:W3CDTF">2024-03-16T17:14:40Z</dcterms:modified>
</cp:coreProperties>
</file>