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lengot/Desktop/грант/мои расчёты/ESG_preprocessed/"/>
    </mc:Choice>
  </mc:AlternateContent>
  <xr:revisionPtr revIDLastSave="0" documentId="13_ncr:1_{384DDFA7-8EE8-7847-9248-2EEFAEB69004}" xr6:coauthVersionLast="47" xr6:coauthVersionMax="47" xr10:uidLastSave="{00000000-0000-0000-0000-000000000000}"/>
  <bookViews>
    <workbookView xWindow="0" yWindow="500" windowWidth="33600" windowHeight="185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Sheet1!$C$1:$C$397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2" l="1"/>
  <c r="AD29" i="2"/>
  <c r="AD30" i="2"/>
  <c r="AD31" i="2"/>
  <c r="AD32" i="2"/>
  <c r="AD33" i="2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" i="3"/>
  <c r="C35" i="2"/>
  <c r="C37" i="2"/>
  <c r="C36" i="2"/>
  <c r="J27" i="2" s="1"/>
  <c r="D31" i="2"/>
  <c r="K31" i="2" s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K24" i="2" s="1"/>
  <c r="D25" i="2"/>
  <c r="D26" i="2"/>
  <c r="D27" i="2"/>
  <c r="K27" i="2" s="1"/>
  <c r="D28" i="2"/>
  <c r="K28" i="2" s="1"/>
  <c r="D29" i="2"/>
  <c r="K29" i="2" s="1"/>
  <c r="D30" i="2"/>
  <c r="K30" i="2" s="1"/>
  <c r="D3" i="2"/>
  <c r="K3" i="2" s="1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2" i="2"/>
  <c r="AH13" i="2"/>
  <c r="AH25" i="2"/>
  <c r="AG5" i="2"/>
  <c r="AH5" i="2" s="1"/>
  <c r="AG6" i="2"/>
  <c r="AH6" i="2" s="1"/>
  <c r="AG7" i="2"/>
  <c r="AH7" i="2" s="1"/>
  <c r="AG8" i="2"/>
  <c r="AH8" i="2" s="1"/>
  <c r="AG9" i="2"/>
  <c r="AH9" i="2" s="1"/>
  <c r="AG10" i="2"/>
  <c r="AH10" i="2" s="1"/>
  <c r="AG11" i="2"/>
  <c r="AH11" i="2" s="1"/>
  <c r="AG12" i="2"/>
  <c r="AH12" i="2" s="1"/>
  <c r="AG13" i="2"/>
  <c r="AG14" i="2"/>
  <c r="AH14" i="2" s="1"/>
  <c r="AG15" i="2"/>
  <c r="AH15" i="2" s="1"/>
  <c r="AG16" i="2"/>
  <c r="AH16" i="2" s="1"/>
  <c r="AG17" i="2"/>
  <c r="AH17" i="2" s="1"/>
  <c r="AG18" i="2"/>
  <c r="AH18" i="2" s="1"/>
  <c r="AG19" i="2"/>
  <c r="AH19" i="2" s="1"/>
  <c r="AG20" i="2"/>
  <c r="AH20" i="2" s="1"/>
  <c r="AG21" i="2"/>
  <c r="AH21" i="2" s="1"/>
  <c r="AG22" i="2"/>
  <c r="AH22" i="2" s="1"/>
  <c r="AG23" i="2"/>
  <c r="AH23" i="2" s="1"/>
  <c r="AG24" i="2"/>
  <c r="AH24" i="2" s="1"/>
  <c r="AG25" i="2"/>
  <c r="AG26" i="2"/>
  <c r="AH26" i="2" s="1"/>
  <c r="AG27" i="2"/>
  <c r="AH27" i="2" s="1"/>
  <c r="AG28" i="2"/>
  <c r="AH28" i="2" s="1"/>
  <c r="AG4" i="2"/>
  <c r="AH4" i="2" s="1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4" i="2"/>
  <c r="C32" i="3"/>
  <c r="C31" i="3"/>
  <c r="C30" i="3"/>
  <c r="C29" i="3"/>
  <c r="J29" i="2" l="1"/>
  <c r="J30" i="2"/>
  <c r="J28" i="2"/>
  <c r="J31" i="2"/>
  <c r="K2" i="2"/>
  <c r="K26" i="2"/>
  <c r="K25" i="2"/>
  <c r="C38" i="2"/>
  <c r="C34" i="2"/>
  <c r="K13" i="2"/>
  <c r="K12" i="2"/>
  <c r="K23" i="2"/>
  <c r="K9" i="2"/>
  <c r="K19" i="2"/>
  <c r="K7" i="2"/>
  <c r="K18" i="2"/>
  <c r="K6" i="2"/>
  <c r="K17" i="2"/>
  <c r="K5" i="2"/>
  <c r="K16" i="2"/>
  <c r="K4" i="2"/>
  <c r="K10" i="2"/>
  <c r="K22" i="2"/>
  <c r="K15" i="2"/>
  <c r="K11" i="2"/>
  <c r="K21" i="2"/>
  <c r="K14" i="2"/>
  <c r="K8" i="2"/>
  <c r="K20" i="2"/>
  <c r="I27" i="2" l="1"/>
  <c r="I31" i="2"/>
  <c r="I28" i="2"/>
  <c r="I29" i="2"/>
  <c r="I30" i="2"/>
  <c r="I8" i="2"/>
  <c r="I20" i="2"/>
  <c r="I22" i="2"/>
  <c r="I25" i="2"/>
  <c r="I15" i="2"/>
  <c r="I5" i="2"/>
  <c r="I6" i="2"/>
  <c r="I9" i="2"/>
  <c r="I21" i="2"/>
  <c r="I24" i="2"/>
  <c r="I14" i="2"/>
  <c r="I26" i="2"/>
  <c r="I3" i="2"/>
  <c r="I4" i="2"/>
  <c r="I10" i="2"/>
  <c r="I19" i="2"/>
  <c r="I11" i="2"/>
  <c r="I23" i="2"/>
  <c r="I18" i="2"/>
  <c r="I7" i="2"/>
  <c r="I12" i="2"/>
  <c r="I13" i="2"/>
  <c r="I16" i="2"/>
  <c r="I17" i="2"/>
  <c r="H30" i="2"/>
  <c r="H27" i="2"/>
  <c r="H29" i="2"/>
  <c r="H31" i="2"/>
  <c r="H28" i="2"/>
  <c r="J3" i="2"/>
  <c r="H3" i="2"/>
  <c r="H14" i="2"/>
  <c r="H26" i="2"/>
  <c r="H7" i="2"/>
  <c r="H19" i="2"/>
  <c r="H8" i="2"/>
  <c r="H10" i="2"/>
  <c r="H25" i="2"/>
  <c r="H15" i="2"/>
  <c r="H2" i="2"/>
  <c r="H5" i="2"/>
  <c r="H20" i="2"/>
  <c r="H21" i="2"/>
  <c r="H22" i="2"/>
  <c r="H13" i="2"/>
  <c r="H4" i="2"/>
  <c r="H16" i="2"/>
  <c r="H17" i="2"/>
  <c r="H6" i="2"/>
  <c r="H18" i="2"/>
  <c r="H9" i="2"/>
  <c r="H12" i="2"/>
  <c r="H23" i="2"/>
  <c r="H24" i="2"/>
  <c r="H11" i="2"/>
  <c r="J26" i="2"/>
  <c r="J25" i="2"/>
  <c r="J24" i="2"/>
  <c r="D37" i="2"/>
  <c r="J15" i="2"/>
  <c r="J2" i="2"/>
  <c r="J11" i="2"/>
  <c r="J4" i="2"/>
  <c r="J16" i="2"/>
  <c r="J17" i="2"/>
  <c r="J10" i="2"/>
  <c r="J5" i="2"/>
  <c r="J22" i="2"/>
  <c r="J6" i="2"/>
  <c r="J18" i="2"/>
  <c r="J23" i="2"/>
  <c r="J13" i="2"/>
  <c r="J7" i="2"/>
  <c r="J19" i="2"/>
  <c r="J8" i="2"/>
  <c r="J20" i="2"/>
  <c r="J12" i="2"/>
  <c r="J14" i="2"/>
  <c r="J9" i="2"/>
  <c r="J21" i="2"/>
  <c r="E37" i="2"/>
  <c r="F37" i="2"/>
</calcChain>
</file>

<file path=xl/sharedStrings.xml><?xml version="1.0" encoding="utf-8"?>
<sst xmlns="http://schemas.openxmlformats.org/spreadsheetml/2006/main" count="1095" uniqueCount="455">
  <si>
    <t>questions</t>
  </si>
  <si>
    <t>question_type</t>
  </si>
  <si>
    <t>pillars</t>
  </si>
  <si>
    <t>ADAI.NS</t>
  </si>
  <si>
    <t>ALUP11.SA</t>
  </si>
  <si>
    <t>ELET6.SA</t>
  </si>
  <si>
    <t>CESC.NS</t>
  </si>
  <si>
    <t>CPLE6.SA</t>
  </si>
  <si>
    <t>CPFE3.SA</t>
  </si>
  <si>
    <t>TRPL4.SA</t>
  </si>
  <si>
    <t>ENBR3.SA</t>
  </si>
  <si>
    <t>ENRU.MM</t>
  </si>
  <si>
    <t>ENGI4.SA</t>
  </si>
  <si>
    <t>CMIG4.SA</t>
  </si>
  <si>
    <t>EQTL3.SA</t>
  </si>
  <si>
    <t>FEES.MM</t>
  </si>
  <si>
    <t>IRAO.MM</t>
  </si>
  <si>
    <t>LIGT3.SA</t>
  </si>
  <si>
    <t>MSNG.MM</t>
  </si>
  <si>
    <t>NEOE3.SA</t>
  </si>
  <si>
    <t>PGRD.NS</t>
  </si>
  <si>
    <t>RLIN.NS</t>
  </si>
  <si>
    <t>HYDR.MM</t>
  </si>
  <si>
    <t>SJVN.NS</t>
  </si>
  <si>
    <t>TTPW.NS</t>
  </si>
  <si>
    <t>TOPO.NS</t>
  </si>
  <si>
    <t>TAEE11.SA</t>
  </si>
  <si>
    <t>UPRO.MM</t>
  </si>
  <si>
    <t>Resource_use 0.142</t>
  </si>
  <si>
    <t xml:space="preserve">     resource Reduction Policy </t>
  </si>
  <si>
    <t xml:space="preserve">     Policy Water Efficiency </t>
  </si>
  <si>
    <t xml:space="preserve">     Policy Energy Efficiency </t>
  </si>
  <si>
    <t xml:space="preserve">     Policy Sustainable Packaging </t>
  </si>
  <si>
    <t xml:space="preserve">     Policy Environmental Supply Chain </t>
  </si>
  <si>
    <t xml:space="preserve">     Resource Reduction Targets </t>
  </si>
  <si>
    <t xml:space="preserve">     Targets Water Efficiency </t>
  </si>
  <si>
    <t xml:space="preserve">     Targets Energy Efficiency </t>
  </si>
  <si>
    <t xml:space="preserve">     Environment Management Team </t>
  </si>
  <si>
    <t xml:space="preserve">     Environment Management Training </t>
  </si>
  <si>
    <t xml:space="preserve">     Environmental Materials Sourcing </t>
  </si>
  <si>
    <t xml:space="preserve">     Toxic Chemicals Reduction </t>
  </si>
  <si>
    <t xml:space="preserve">     Total Energy Use / Million in Revenue  </t>
  </si>
  <si>
    <t xml:space="preserve">     Energy Use Total </t>
  </si>
  <si>
    <t xml:space="preserve">     Energy Purchased Direct </t>
  </si>
  <si>
    <t xml:space="preserve">     Energy Produced Direct </t>
  </si>
  <si>
    <t xml:space="preserve">     Indirect Energy Use </t>
  </si>
  <si>
    <t xml:space="preserve">     Grid Loss Percentage </t>
  </si>
  <si>
    <t xml:space="preserve">     Renewable Energy Use Ratio </t>
  </si>
  <si>
    <t xml:space="preserve">     Renewable Energy Supply </t>
  </si>
  <si>
    <t xml:space="preserve">     Total Renewable Energy To Energy Use in million </t>
  </si>
  <si>
    <t xml:space="preserve">     Total Renewable Energy </t>
  </si>
  <si>
    <t xml:space="preserve">     Renewable Energy Purchased </t>
  </si>
  <si>
    <t xml:space="preserve">     Renewable Energy Produced </t>
  </si>
  <si>
    <t xml:space="preserve">     Renewable Energy Use </t>
  </si>
  <si>
    <t xml:space="preserve">     Cement Energy Use </t>
  </si>
  <si>
    <t xml:space="preserve">     Coal Produced (Raw Material in Tonnes), Total </t>
  </si>
  <si>
    <t xml:space="preserve">     Green Buildings </t>
  </si>
  <si>
    <t xml:space="preserve">     Total Water Use / Million in Revenue  </t>
  </si>
  <si>
    <t xml:space="preserve">     Water Withdrawal Total </t>
  </si>
  <si>
    <t xml:space="preserve">     Fresh Water Withdrawal Total </t>
  </si>
  <si>
    <t xml:space="preserve">     Water Recycled </t>
  </si>
  <si>
    <t xml:space="preserve">     Environmental Supply Chain Management </t>
  </si>
  <si>
    <t xml:space="preserve">     Environmental Supply Chain Monitoring </t>
  </si>
  <si>
    <t xml:space="preserve">     Env Supply Chain Partnership Termination </t>
  </si>
  <si>
    <t xml:space="preserve">     Land Environmental Impact Reduction </t>
  </si>
  <si>
    <t>emissions 0.158</t>
  </si>
  <si>
    <t xml:space="preserve">     Policy Emissions </t>
  </si>
  <si>
    <t xml:space="preserve">     Targets Emissions </t>
  </si>
  <si>
    <t xml:space="preserve">     Emission Reduction Target Percentage </t>
  </si>
  <si>
    <t xml:space="preserve">     Emission Reduction Target Year </t>
  </si>
  <si>
    <t xml:space="preserve">     Biodiversity Impact Reduction </t>
  </si>
  <si>
    <t xml:space="preserve">     Estimated CO2 Equivalents Emission Total </t>
  </si>
  <si>
    <t xml:space="preserve">     Total CO2 Emissions / Million in Revenue  </t>
  </si>
  <si>
    <t xml:space="preserve">     CO2 Equivalent Emissions Total </t>
  </si>
  <si>
    <t xml:space="preserve">     CO2 Equivalent Emissions Direct, Scope 1 </t>
  </si>
  <si>
    <t xml:space="preserve">     CO2 Equivalent Emissions Indirect, Scope 2 </t>
  </si>
  <si>
    <t xml:space="preserve">     CO2 Equivalent Emissions Indirect, Scope 3 To Revenues USD in million </t>
  </si>
  <si>
    <t xml:space="preserve">     CO2 Equivalent Emissions Indirect, Scope 3 </t>
  </si>
  <si>
    <t xml:space="preserve">     Carbon Offsets/Credits </t>
  </si>
  <si>
    <t xml:space="preserve">     Emissions Trading </t>
  </si>
  <si>
    <t xml:space="preserve">     Cement CO2 Equivalents Emission </t>
  </si>
  <si>
    <t xml:space="preserve">     Climate Change Commercial Risks Opportunities </t>
  </si>
  <si>
    <t xml:space="preserve">     Flaring Gases To Revenues USD in million </t>
  </si>
  <si>
    <t xml:space="preserve">     Flaring Gases </t>
  </si>
  <si>
    <t xml:space="preserve">     Ozone-Depleting Substances To Revenues USD in million </t>
  </si>
  <si>
    <t xml:space="preserve">     Ozone-Depleting Substances </t>
  </si>
  <si>
    <t xml:space="preserve">     NOx and SOx Emissions Reduction </t>
  </si>
  <si>
    <t xml:space="preserve">     NOx Emissions To Revenues USD in million </t>
  </si>
  <si>
    <t xml:space="preserve">     NOx Emissions </t>
  </si>
  <si>
    <t xml:space="preserve">     SOx Emissions To Revenues USD in million </t>
  </si>
  <si>
    <t xml:space="preserve">     SOx Emissions </t>
  </si>
  <si>
    <t xml:space="preserve">     VOC or Particulate Matter Emissions Reduction </t>
  </si>
  <si>
    <t xml:space="preserve">     VOC Emissions Reduction </t>
  </si>
  <si>
    <t xml:space="preserve">     Particulate Matter Emissions Reduction </t>
  </si>
  <si>
    <t xml:space="preserve">     VOC Emissions To Revenues USD in million </t>
  </si>
  <si>
    <t xml:space="preserve">     VOC Emissions </t>
  </si>
  <si>
    <t xml:space="preserve">     Total Waste / Million in Revenue  </t>
  </si>
  <si>
    <t xml:space="preserve">     Waste Recycled To Total Waste </t>
  </si>
  <si>
    <t xml:space="preserve">     Total Hazardous Waste / Million in Revenue  </t>
  </si>
  <si>
    <t xml:space="preserve">     Waste Total </t>
  </si>
  <si>
    <t xml:space="preserve">     Non-Hazardous Waste </t>
  </si>
  <si>
    <t xml:space="preserve">     Waste Recycled Total </t>
  </si>
  <si>
    <t xml:space="preserve">     Waste Recycling Ratio </t>
  </si>
  <si>
    <t xml:space="preserve">     Hazardous Waste </t>
  </si>
  <si>
    <t xml:space="preserve">     Waste Reduction Initiatives </t>
  </si>
  <si>
    <t xml:space="preserve">     e-Waste Reduction </t>
  </si>
  <si>
    <t xml:space="preserve">     Total Water Pollutant Emissions / Million in Revenue  </t>
  </si>
  <si>
    <t xml:space="preserve">     Water Discharged </t>
  </si>
  <si>
    <t xml:space="preserve">     Water Pollutant Emissions </t>
  </si>
  <si>
    <t xml:space="preserve">     EMS Certified Percent </t>
  </si>
  <si>
    <t xml:space="preserve">     Environmental Restoration Initiatives </t>
  </si>
  <si>
    <t xml:space="preserve">     Staff Transportation Impact Reduction </t>
  </si>
  <si>
    <t xml:space="preserve">     Accidental Spills To Revenues USD in million </t>
  </si>
  <si>
    <t xml:space="preserve">     Accidental Spills </t>
  </si>
  <si>
    <t xml:space="preserve">     Environmental Expenditures Investments </t>
  </si>
  <si>
    <t xml:space="preserve">     Environmental Investments Initiatives </t>
  </si>
  <si>
    <t xml:space="preserve">     Self-Reported Environmental Fines To Revenues in million </t>
  </si>
  <si>
    <t xml:space="preserve">     Environmental Partnerships </t>
  </si>
  <si>
    <t xml:space="preserve">     Internal Carbon Pricing </t>
  </si>
  <si>
    <t xml:space="preserve">     Policy Nuclear Safety </t>
  </si>
  <si>
    <t xml:space="preserve">     Emissions Target Annual Reduction </t>
  </si>
  <si>
    <t xml:space="preserve">     Fleet Co2 per Passenger Kilometer </t>
  </si>
  <si>
    <t xml:space="preserve">     Carbon Intensity per Energy Produced </t>
  </si>
  <si>
    <t xml:space="preserve">     Carbon Intensity per Clinker Produced </t>
  </si>
  <si>
    <t xml:space="preserve">     Upstream scope 3 emissions Purchased goods and services </t>
  </si>
  <si>
    <t xml:space="preserve">     Upstream scope 3 emissions Capital goods </t>
  </si>
  <si>
    <t xml:space="preserve">     Upstream scope 3 emissions Fuel- and Energy-related Activities </t>
  </si>
  <si>
    <t xml:space="preserve">     Upstream scope 3 emissions Transportation and Distribution </t>
  </si>
  <si>
    <t xml:space="preserve">     Upstream scope 3 emissions Waste Generated in Operations </t>
  </si>
  <si>
    <t xml:space="preserve">     Upstream scope 3 emissions Business Travel </t>
  </si>
  <si>
    <t xml:space="preserve">     Upstream scope 3 emissions Employee Commuting </t>
  </si>
  <si>
    <t xml:space="preserve">     Upstream scope 3 emissions Leased Assets </t>
  </si>
  <si>
    <t xml:space="preserve">     Downstream scope 3 emissions Transportation and Distribution </t>
  </si>
  <si>
    <t xml:space="preserve">     Downstream scope 3 emissions Processing of Sold Products </t>
  </si>
  <si>
    <t xml:space="preserve">     Downstream scope 3 emissions Use of Sold Products </t>
  </si>
  <si>
    <t xml:space="preserve">     Downstream scope 3 emissions End-of-life Treatment of Sold Products </t>
  </si>
  <si>
    <t xml:space="preserve">     Downstream scope 3 emissions Leased Assets </t>
  </si>
  <si>
    <t xml:space="preserve">     Downstream scope 3 emissions Franchises </t>
  </si>
  <si>
    <t xml:space="preserve">     Downstream scope 3 emissions Investments </t>
  </si>
  <si>
    <t xml:space="preserve">     Upstream scope 3 emissions Other </t>
  </si>
  <si>
    <t xml:space="preserve">     Downstream scope 3 emissions Other </t>
  </si>
  <si>
    <t>innovation 0.125</t>
  </si>
  <si>
    <t xml:space="preserve">     Environmental Products </t>
  </si>
  <si>
    <t xml:space="preserve">     Eco-Design Products </t>
  </si>
  <si>
    <t xml:space="preserve">     Revenue from Environmental Products </t>
  </si>
  <si>
    <t xml:space="preserve">     Percentage of Green Products </t>
  </si>
  <si>
    <t xml:space="preserve">     Total Env R&amp;D / Million in Revenue </t>
  </si>
  <si>
    <t xml:space="preserve">     Noise Reduction </t>
  </si>
  <si>
    <t xml:space="preserve">     Fleet Fuel Consumption </t>
  </si>
  <si>
    <t xml:space="preserve">     Hybrid Vehicles </t>
  </si>
  <si>
    <t xml:space="preserve">     Fleet CO2 Emissions </t>
  </si>
  <si>
    <t xml:space="preserve">     Environmental Assets Under Mgt </t>
  </si>
  <si>
    <t xml:space="preserve">     ESG Assets Under Management </t>
  </si>
  <si>
    <t xml:space="preserve">     Equator Principles </t>
  </si>
  <si>
    <t xml:space="preserve">     Equator Principles or Env Project Financing </t>
  </si>
  <si>
    <t xml:space="preserve">     Environmental Project Financing </t>
  </si>
  <si>
    <t xml:space="preserve">     Nuclear </t>
  </si>
  <si>
    <t xml:space="preserve">     Nuclear Production </t>
  </si>
  <si>
    <t xml:space="preserve">     Labeled Wood Percentage </t>
  </si>
  <si>
    <t xml:space="preserve">     Labeled Wood </t>
  </si>
  <si>
    <t xml:space="preserve">     Organic Products Initiatives </t>
  </si>
  <si>
    <t xml:space="preserve">     Product Impact Minimization </t>
  </si>
  <si>
    <t xml:space="preserve">     Take-back and Recycling Initiatives </t>
  </si>
  <si>
    <t xml:space="preserve">     Products Recovered to Recycle </t>
  </si>
  <si>
    <t xml:space="preserve">     Product Environmental Responsible Use </t>
  </si>
  <si>
    <t xml:space="preserve">     GMO Products </t>
  </si>
  <si>
    <t xml:space="preserve">     Agrochemical Products </t>
  </si>
  <si>
    <t xml:space="preserve">     Agrochemical 5  Revenue </t>
  </si>
  <si>
    <t xml:space="preserve">     Animal Testing </t>
  </si>
  <si>
    <t xml:space="preserve">     Animal Testing Cosmetics </t>
  </si>
  <si>
    <t xml:space="preserve">     Animal Testing Reduction </t>
  </si>
  <si>
    <t xml:space="preserve">     Renewable/Clean Energy Products </t>
  </si>
  <si>
    <t xml:space="preserve">     Water Technologies </t>
  </si>
  <si>
    <t xml:space="preserve">     Sustainable Building Products </t>
  </si>
  <si>
    <t xml:space="preserve">     Real Estate Sustainability Certifications </t>
  </si>
  <si>
    <t xml:space="preserve">     Fossil Fuel Divestment Policy </t>
  </si>
  <si>
    <t>workforce 0.125</t>
  </si>
  <si>
    <t xml:space="preserve">     Health &amp; Safety Policy </t>
  </si>
  <si>
    <t xml:space="preserve">     Policy Employee Health &amp; Safety </t>
  </si>
  <si>
    <t xml:space="preserve">     Policy Supply Chain Health &amp; Safety </t>
  </si>
  <si>
    <t xml:space="preserve">     Training and Development Policy </t>
  </si>
  <si>
    <t xml:space="preserve">     Policy Skills Training </t>
  </si>
  <si>
    <t xml:space="preserve">     Policy Career Development </t>
  </si>
  <si>
    <t xml:space="preserve">     Policy Diversity and Opportunity </t>
  </si>
  <si>
    <t xml:space="preserve">     Targets Diversity and Opportunity </t>
  </si>
  <si>
    <t xml:space="preserve">     Employees Health &amp; Safety Team </t>
  </si>
  <si>
    <t xml:space="preserve">     Health &amp; Safety Training </t>
  </si>
  <si>
    <t xml:space="preserve">     Supply Chain Health &amp; Safety Training </t>
  </si>
  <si>
    <t xml:space="preserve">     Supply Chain Health &amp; Safety Improvements </t>
  </si>
  <si>
    <t xml:space="preserve">     Employees Health &amp; Safety OHSAS 18001 </t>
  </si>
  <si>
    <t xml:space="preserve">     HSMS Certified Percent </t>
  </si>
  <si>
    <t xml:space="preserve">     Employee Satisfaction </t>
  </si>
  <si>
    <t xml:space="preserve">     Salary Gap </t>
  </si>
  <si>
    <t xml:space="preserve">     Net Employment Creation </t>
  </si>
  <si>
    <t xml:space="preserve">     Number of Employees  from CSR reporting </t>
  </si>
  <si>
    <t xml:space="preserve">     Trade Union Representation </t>
  </si>
  <si>
    <t xml:space="preserve">     Average Employee Length of Service </t>
  </si>
  <si>
    <t xml:space="preserve">     Turnover of Employees </t>
  </si>
  <si>
    <t xml:space="preserve">     Voluntary Turnover of Employees </t>
  </si>
  <si>
    <t xml:space="preserve">     Involuntary Turnover of Employees </t>
  </si>
  <si>
    <t xml:space="preserve">     Announced Layoffs To Total Employees </t>
  </si>
  <si>
    <t xml:space="preserve">     Announced Layoffs </t>
  </si>
  <si>
    <t xml:space="preserve">     Gender Pay Gap Percentage </t>
  </si>
  <si>
    <t xml:space="preserve">     Women Employees </t>
  </si>
  <si>
    <t xml:space="preserve">     New Women Employees </t>
  </si>
  <si>
    <t xml:space="preserve">     Women Managers </t>
  </si>
  <si>
    <t xml:space="preserve">     HRC Corporate Equality Index </t>
  </si>
  <si>
    <t xml:space="preserve">     Flexible Working Hours </t>
  </si>
  <si>
    <t xml:space="preserve">     Day Care Services </t>
  </si>
  <si>
    <t xml:space="preserve">     Employees With Disabilities </t>
  </si>
  <si>
    <t xml:space="preserve">     Employee Health &amp; Safety Training Hours </t>
  </si>
  <si>
    <t xml:space="preserve">     Injuries To Million Hours </t>
  </si>
  <si>
    <t xml:space="preserve">     Total Injury Rate Total </t>
  </si>
  <si>
    <t xml:space="preserve">     Total Injury Rate Contractors </t>
  </si>
  <si>
    <t xml:space="preserve">     Total Injury Rate Employees </t>
  </si>
  <si>
    <t xml:space="preserve">     Accidents Total </t>
  </si>
  <si>
    <t xml:space="preserve">     Contractor Accidents </t>
  </si>
  <si>
    <t xml:space="preserve">     Employee Accidents </t>
  </si>
  <si>
    <t xml:space="preserve">     Occupational Diseases </t>
  </si>
  <si>
    <t xml:space="preserve">     Employee Fatalities </t>
  </si>
  <si>
    <t xml:space="preserve">     Contractor Fatalities </t>
  </si>
  <si>
    <t xml:space="preserve">     Lost Days / Million Working Days </t>
  </si>
  <si>
    <t xml:space="preserve">     Lost Time Injury Rate Total </t>
  </si>
  <si>
    <t xml:space="preserve">     Lost Time Injury Rate Contractors </t>
  </si>
  <si>
    <t xml:space="preserve">     Lost Time Injury Rate Employees </t>
  </si>
  <si>
    <t xml:space="preserve">     Lost Working Days </t>
  </si>
  <si>
    <t xml:space="preserve">     Employee Lost Working Days </t>
  </si>
  <si>
    <t xml:space="preserve">     Contractor Lost Working Days </t>
  </si>
  <si>
    <t xml:space="preserve">     HIV-AIDS Program </t>
  </si>
  <si>
    <t xml:space="preserve">     Average Training Hours </t>
  </si>
  <si>
    <t xml:space="preserve">     Training Hours Total </t>
  </si>
  <si>
    <t xml:space="preserve">     Training Costs Per Employee </t>
  </si>
  <si>
    <t xml:space="preserve">     Internal Promotion </t>
  </si>
  <si>
    <t xml:space="preserve">     Management Training </t>
  </si>
  <si>
    <t xml:space="preserve">     Supplier ESG training </t>
  </si>
  <si>
    <t xml:space="preserve">     Employee Resource Groups </t>
  </si>
  <si>
    <t xml:space="preserve">     BBBEE Level </t>
  </si>
  <si>
    <t xml:space="preserve">     Ethnic Minorities Employees Percentage </t>
  </si>
  <si>
    <t xml:space="preserve">     Asian - Ethnic Minorities Employees Percentage </t>
  </si>
  <si>
    <t xml:space="preserve">     Black or African American - Ethnic Minorities Employees Percentage </t>
  </si>
  <si>
    <t xml:space="preserve">     Hispanic or Latino - Ethnic Minorities Employees Percentage </t>
  </si>
  <si>
    <t xml:space="preserve">     White - Ethnic Minorities Employees Percentage </t>
  </si>
  <si>
    <t xml:space="preserve">     Other - Ethnic Minorities Employees Percentage </t>
  </si>
  <si>
    <t xml:space="preserve">     Ethnic Minorities Managers Percentage </t>
  </si>
  <si>
    <t xml:space="preserve">     Asian - Ethnic Minorities Managers Percentage </t>
  </si>
  <si>
    <t xml:space="preserve">     Black or African American - Ethnic Minorities Managers Percentage </t>
  </si>
  <si>
    <t xml:space="preserve">     Hispanic or Latino - Ethnic Minorities Managers Percentage </t>
  </si>
  <si>
    <t xml:space="preserve">     White - Ethnic Minorities Managers Percentage </t>
  </si>
  <si>
    <t xml:space="preserve">     Other - Ethnic Minorities Managers Percentage </t>
  </si>
  <si>
    <t xml:space="preserve">     Ethnic Minorities Salary Gap </t>
  </si>
  <si>
    <t>human_rights 0.067</t>
  </si>
  <si>
    <t xml:space="preserve">     Human Rights Policy </t>
  </si>
  <si>
    <t xml:space="preserve">     Policy Freedom of Association </t>
  </si>
  <si>
    <t xml:space="preserve">     Policy Child Labor </t>
  </si>
  <si>
    <t xml:space="preserve">     Policy Forced Labor </t>
  </si>
  <si>
    <t xml:space="preserve">     Policy Human Rights </t>
  </si>
  <si>
    <t xml:space="preserve">     Fundamental Human Rights ILO UN </t>
  </si>
  <si>
    <t xml:space="preserve">     Human Rights Contractor </t>
  </si>
  <si>
    <t xml:space="preserve">     Ethical Trading Initiative ETI </t>
  </si>
  <si>
    <t xml:space="preserve">     Human Rights Breaches Contractor </t>
  </si>
  <si>
    <t>community  0.083</t>
  </si>
  <si>
    <t xml:space="preserve">     Policy Fair Competition </t>
  </si>
  <si>
    <t xml:space="preserve">     Policy Bribery and Corruption </t>
  </si>
  <si>
    <t xml:space="preserve">     Policy Business Ethics </t>
  </si>
  <si>
    <t xml:space="preserve">     Policy Community Involvement </t>
  </si>
  <si>
    <t xml:space="preserve">     Improvement Tools Business Ethics </t>
  </si>
  <si>
    <t xml:space="preserve">     Whistleblower Protection </t>
  </si>
  <si>
    <t xml:space="preserve">     OECD Guidelines for Multinational Enterprises </t>
  </si>
  <si>
    <t xml:space="preserve">     Extractive Industries Transparency Initiative </t>
  </si>
  <si>
    <t xml:space="preserve">     Donations / Million in Revenue </t>
  </si>
  <si>
    <t xml:space="preserve">     Community Lending and Investments </t>
  </si>
  <si>
    <t xml:space="preserve">     Lobbying Contribution Amount </t>
  </si>
  <si>
    <t xml:space="preserve">     Employee Engagement Voluntary Work </t>
  </si>
  <si>
    <t xml:space="preserve">     Corporate Responsibility Awards </t>
  </si>
  <si>
    <t xml:space="preserve">     Product Sales at Discount to Emerging Markets </t>
  </si>
  <si>
    <t xml:space="preserve">     Diseases of the Developing World </t>
  </si>
  <si>
    <t xml:space="preserve">     Crisis Management Systems </t>
  </si>
  <si>
    <t>product_responsibility 0.05</t>
  </si>
  <si>
    <t xml:space="preserve">     Policy Customer Health &amp; Safety </t>
  </si>
  <si>
    <t xml:space="preserve">     Policy Data Privacy </t>
  </si>
  <si>
    <t xml:space="preserve">     Policy Cyber Security </t>
  </si>
  <si>
    <t xml:space="preserve">     Policy Responsible Marketing </t>
  </si>
  <si>
    <t xml:space="preserve">     Policy Fair Trade </t>
  </si>
  <si>
    <t xml:space="preserve">     Product Responsibility Monitoring </t>
  </si>
  <si>
    <t xml:space="preserve">     Quality Mgt Systems </t>
  </si>
  <si>
    <t xml:space="preserve">     ISO 9000 </t>
  </si>
  <si>
    <t xml:space="preserve">     Six Sigma and Quality Mgt Systems </t>
  </si>
  <si>
    <t xml:space="preserve">     QMS Certified Percent </t>
  </si>
  <si>
    <t xml:space="preserve">     Customer Satisfaction </t>
  </si>
  <si>
    <t xml:space="preserve">     Product Access Low Price </t>
  </si>
  <si>
    <t xml:space="preserve">     Healthy Food or Products </t>
  </si>
  <si>
    <t xml:space="preserve">     Revenues from Healthy Food or Products </t>
  </si>
  <si>
    <t xml:space="preserve">     Oil Sands Producer Ownership Percent </t>
  </si>
  <si>
    <t xml:space="preserve">     Arctic Oil Producer Ownership Percent </t>
  </si>
  <si>
    <t>management 0.167</t>
  </si>
  <si>
    <t xml:space="preserve">     Board Functions Policy </t>
  </si>
  <si>
    <t xml:space="preserve">     Corporate Governance Board Committee </t>
  </si>
  <si>
    <t xml:space="preserve">     Nomination Board Committee </t>
  </si>
  <si>
    <t xml:space="preserve">     Audit Board Committee </t>
  </si>
  <si>
    <t xml:space="preserve">     Compensation Board Committee </t>
  </si>
  <si>
    <t xml:space="preserve">     Board Structure Policy </t>
  </si>
  <si>
    <t xml:space="preserve">     Policy Board Size </t>
  </si>
  <si>
    <t xml:space="preserve">     Policy Board Independence </t>
  </si>
  <si>
    <t xml:space="preserve">     Policy Board Diversity </t>
  </si>
  <si>
    <t xml:space="preserve">     Policy Board Experience </t>
  </si>
  <si>
    <t xml:space="preserve">     Policy Executive Compensation Performance </t>
  </si>
  <si>
    <t xml:space="preserve">     Policy Executive Compensation ESG Performance </t>
  </si>
  <si>
    <t xml:space="preserve">     Policy Executive Retention </t>
  </si>
  <si>
    <t xml:space="preserve">     Compensation Improvement Tools </t>
  </si>
  <si>
    <t xml:space="preserve">     Internal Audit Department Reporting </t>
  </si>
  <si>
    <t xml:space="preserve">     Succession Plan </t>
  </si>
  <si>
    <t xml:space="preserve">     External Consultants </t>
  </si>
  <si>
    <t xml:space="preserve">     Audit Committee Independence </t>
  </si>
  <si>
    <t xml:space="preserve">     Audit Committee Mgt Independence </t>
  </si>
  <si>
    <t xml:space="preserve">     Audit Committee Expertise </t>
  </si>
  <si>
    <t xml:space="preserve">     Audit Committee NonExecutive Members </t>
  </si>
  <si>
    <t xml:space="preserve">     Compensation Committee Independence </t>
  </si>
  <si>
    <t xml:space="preserve">     Compensation Committee Mgt Independence </t>
  </si>
  <si>
    <t xml:space="preserve">     Compensation Committee NonExecutive Members </t>
  </si>
  <si>
    <t xml:space="preserve">     Nomination Committee Independence </t>
  </si>
  <si>
    <t xml:space="preserve">     Nomination Committee Mgt Independence </t>
  </si>
  <si>
    <t xml:space="preserve">     Nomination Committee Involvement </t>
  </si>
  <si>
    <t xml:space="preserve">     Nomination Committee NonExecutive Members </t>
  </si>
  <si>
    <t xml:space="preserve">     Board Attendance </t>
  </si>
  <si>
    <t xml:space="preserve">     Number of Board Meetings </t>
  </si>
  <si>
    <t xml:space="preserve">     Board Meeting Attendance Average </t>
  </si>
  <si>
    <t xml:space="preserve">     Committee Meetings Attendance Average </t>
  </si>
  <si>
    <t xml:space="preserve">     Board Size </t>
  </si>
  <si>
    <t xml:space="preserve">     Board Background and Skills </t>
  </si>
  <si>
    <t xml:space="preserve">     Board Gender Diversity, Percent </t>
  </si>
  <si>
    <t xml:space="preserve">     Board Specific Skills, Percent </t>
  </si>
  <si>
    <t xml:space="preserve">     Average Board Tenure </t>
  </si>
  <si>
    <t xml:space="preserve">     Non-Executive Board Members </t>
  </si>
  <si>
    <t xml:space="preserve">     Independent Board Members </t>
  </si>
  <si>
    <t xml:space="preserve">     Strictly Independent Board Members </t>
  </si>
  <si>
    <t xml:space="preserve">     CEO Chairman Duality </t>
  </si>
  <si>
    <t xml:space="preserve">     CEO Board Member </t>
  </si>
  <si>
    <t xml:space="preserve">     Chairman is ex-CEO </t>
  </si>
  <si>
    <t xml:space="preserve">     Board Member Affiliations </t>
  </si>
  <si>
    <t xml:space="preserve">     Board Individual Re-election </t>
  </si>
  <si>
    <t xml:space="preserve">     Board Member Term Duration </t>
  </si>
  <si>
    <t xml:space="preserve">     Executive Compensation Policy </t>
  </si>
  <si>
    <t xml:space="preserve">     Executive Individual Compensation </t>
  </si>
  <si>
    <t xml:space="preserve">     Total Senior Executives Compensation To Revenues in million </t>
  </si>
  <si>
    <t xml:space="preserve">     Highest Remuneration Package </t>
  </si>
  <si>
    <t xml:space="preserve">     CEO Compensation Link to TSR </t>
  </si>
  <si>
    <t xml:space="preserve">     Executive Compensation LT Objectives </t>
  </si>
  <si>
    <t xml:space="preserve">     Sustainability Compensation Incentives </t>
  </si>
  <si>
    <t xml:space="preserve">     Shareholders Approval Stock Compensation Plan </t>
  </si>
  <si>
    <t xml:space="preserve">     Board Member Compensation </t>
  </si>
  <si>
    <t xml:space="preserve">     Board Member LT Compensation Incentives </t>
  </si>
  <si>
    <t xml:space="preserve">     Board Cultural Diversity, Percent </t>
  </si>
  <si>
    <t xml:space="preserve">     Executive Members Gender Diversity, Percent </t>
  </si>
  <si>
    <t xml:space="preserve">     Chief Diversity Officer </t>
  </si>
  <si>
    <t xml:space="preserve">     Executives Cultural Diversity </t>
  </si>
  <si>
    <t xml:space="preserve">     Ethnic Minorities Board Percentage </t>
  </si>
  <si>
    <t xml:space="preserve">     Asian - Ethnic Minorities Board Percentage </t>
  </si>
  <si>
    <t xml:space="preserve">     Black or African American - Ethnic Minorities Board Percentage </t>
  </si>
  <si>
    <t xml:space="preserve">     Hispanic or Latino - Ethnic Minorities Board Percentage </t>
  </si>
  <si>
    <t xml:space="preserve">     White - Ethnic Minorities Board Percentage </t>
  </si>
  <si>
    <t xml:space="preserve">     Other - Ethnic Minorities Board Percentage </t>
  </si>
  <si>
    <t>shareholders 0.05</t>
  </si>
  <si>
    <t xml:space="preserve">     Shareholder Rights Policy </t>
  </si>
  <si>
    <t xml:space="preserve">     Policy Equal Voting Right </t>
  </si>
  <si>
    <t xml:space="preserve">     Policy Shareholder Engagement </t>
  </si>
  <si>
    <t xml:space="preserve">     Different Voting Right Share </t>
  </si>
  <si>
    <t xml:space="preserve">     Equal Shareholder Rights </t>
  </si>
  <si>
    <t xml:space="preserve">     Voting Cap </t>
  </si>
  <si>
    <t xml:space="preserve">     Minimum Number of Shares to Vote </t>
  </si>
  <si>
    <t xml:space="preserve">     Director Election Majority Requirement </t>
  </si>
  <si>
    <t xml:space="preserve">     Shareholders Vote on Executive Pay </t>
  </si>
  <si>
    <t xml:space="preserve">     Public Availability Corporate Statutes </t>
  </si>
  <si>
    <t xml:space="preserve">     Veto Power or Golden share </t>
  </si>
  <si>
    <t xml:space="preserve">     State Owned Enterprise SOE </t>
  </si>
  <si>
    <t xml:space="preserve">     Anti Takeover Devices Above Two </t>
  </si>
  <si>
    <t xml:space="preserve">     Poison Pill </t>
  </si>
  <si>
    <t xml:space="preserve">     Unlimited Authorized Capital or Blank Check </t>
  </si>
  <si>
    <t xml:space="preserve">     Classified Board Structure </t>
  </si>
  <si>
    <t xml:space="preserve">     Staggered Board Structure </t>
  </si>
  <si>
    <t xml:space="preserve">     Supermajority Vote Requirement </t>
  </si>
  <si>
    <t xml:space="preserve">     Golden Parachute </t>
  </si>
  <si>
    <t xml:space="preserve">     Limited Shareholder Rights to Call Meetings </t>
  </si>
  <si>
    <t xml:space="preserve">     Elimination of Cumulative Voting Rights </t>
  </si>
  <si>
    <t xml:space="preserve">     Pre-emptive Rights </t>
  </si>
  <si>
    <t xml:space="preserve">     Company Cross Shareholding </t>
  </si>
  <si>
    <t xml:space="preserve">     Confidential Voting Policy </t>
  </si>
  <si>
    <t xml:space="preserve">     Limitation of Director Liability </t>
  </si>
  <si>
    <t xml:space="preserve">     Shareholder Approval Significant Transactions </t>
  </si>
  <si>
    <t xml:space="preserve">     Fair Price Provision </t>
  </si>
  <si>
    <t xml:space="preserve">     Limitations on Removal of Directors </t>
  </si>
  <si>
    <t xml:space="preserve">     Advance Notice for Shareholder Proposals </t>
  </si>
  <si>
    <t xml:space="preserve">     Advance Notice Period Days </t>
  </si>
  <si>
    <t xml:space="preserve">     Written Consent Requirements </t>
  </si>
  <si>
    <t xml:space="preserve">     Expanded Constituency Provision </t>
  </si>
  <si>
    <t xml:space="preserve">     Litigation Expenses To Revenues in million </t>
  </si>
  <si>
    <t xml:space="preserve">     Auditor Tenure </t>
  </si>
  <si>
    <t>CS_ Strategy 0.033</t>
  </si>
  <si>
    <t xml:space="preserve">     CSR Sustainability Committee </t>
  </si>
  <si>
    <t xml:space="preserve">     Integrated Strategy in MD&amp;A </t>
  </si>
  <si>
    <t xml:space="preserve">     Global Compact Signatory </t>
  </si>
  <si>
    <t xml:space="preserve">     Stakeholder Engagement </t>
  </si>
  <si>
    <t xml:space="preserve">     CSR Sustainability Reporting </t>
  </si>
  <si>
    <t xml:space="preserve">     GRI Report Guidelines </t>
  </si>
  <si>
    <t xml:space="preserve">     CSR Sustainability Report Global Activities </t>
  </si>
  <si>
    <t xml:space="preserve">     CSR Sustainability External Audit </t>
  </si>
  <si>
    <t xml:space="preserve">     ESG Reporting Scope </t>
  </si>
  <si>
    <t xml:space="preserve">     UNPRI Signatory </t>
  </si>
  <si>
    <t xml:space="preserve">     SDG 1 No Poverty </t>
  </si>
  <si>
    <t xml:space="preserve">     SDG 2 Zero Hunger </t>
  </si>
  <si>
    <t xml:space="preserve">     SDG 3 Good Health and Well-being </t>
  </si>
  <si>
    <t xml:space="preserve">     SDG 4 Quality Education </t>
  </si>
  <si>
    <t xml:space="preserve">     SDG 5 Gender Equality </t>
  </si>
  <si>
    <t xml:space="preserve">     SDG 6 Clean Water and Sanitation </t>
  </si>
  <si>
    <t xml:space="preserve">     SDG 7 Affordable and Clean Energy </t>
  </si>
  <si>
    <t xml:space="preserve">     SDG 8 Decent Work and Economic Growth </t>
  </si>
  <si>
    <t xml:space="preserve">     SDG 9 Industry, Innovation and Infrastructure </t>
  </si>
  <si>
    <t xml:space="preserve">     SDG 10 Reduced Inequality </t>
  </si>
  <si>
    <t xml:space="preserve">     SDG 11 Sustainable Cities and Communities </t>
  </si>
  <si>
    <t xml:space="preserve">     SDG 12 Responsible Consumption and Production </t>
  </si>
  <si>
    <t xml:space="preserve">     SDG 13 Climate Action </t>
  </si>
  <si>
    <t xml:space="preserve">     SDG 14 Life Below Water </t>
  </si>
  <si>
    <t xml:space="preserve">     SDG 15 Life on Land </t>
  </si>
  <si>
    <t xml:space="preserve">     SDG 16 Peace and Justice Strong Institutions </t>
  </si>
  <si>
    <t xml:space="preserve">     SDG 17 Partnerships to achieve the Goal </t>
  </si>
  <si>
    <t>cat</t>
  </si>
  <si>
    <t>E</t>
  </si>
  <si>
    <t>S</t>
  </si>
  <si>
    <t>G</t>
  </si>
  <si>
    <t>C+</t>
  </si>
  <si>
    <t>B-</t>
  </si>
  <si>
    <t>D-</t>
  </si>
  <si>
    <t>C</t>
  </si>
  <si>
    <t>D+</t>
  </si>
  <si>
    <t>B+</t>
  </si>
  <si>
    <t>B</t>
  </si>
  <si>
    <t>C-</t>
  </si>
  <si>
    <t>A-</t>
  </si>
  <si>
    <t>A+</t>
  </si>
  <si>
    <t>D</t>
  </si>
  <si>
    <t>A</t>
  </si>
  <si>
    <t>med</t>
  </si>
  <si>
    <t>max</t>
  </si>
  <si>
    <t>REF</t>
  </si>
  <si>
    <t>REAL</t>
  </si>
  <si>
    <t>comb</t>
  </si>
  <si>
    <t>mean</t>
  </si>
  <si>
    <t>ref</t>
  </si>
  <si>
    <t>rank</t>
  </si>
  <si>
    <t>q1</t>
  </si>
  <si>
    <t>q2</t>
  </si>
  <si>
    <t>q3</t>
  </si>
  <si>
    <t>q4</t>
  </si>
  <si>
    <t>q0</t>
  </si>
  <si>
    <t>lambda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</si>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</sst>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E+00"/>
    <numFmt numFmtId="165" formatCode="0.000"/>
    <numFmt numFmtId="166" formatCode="0.000000000"/>
    <numFmt numFmtId="167" formatCode="0.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Helvetica"/>
      <family val="2"/>
    </font>
    <font>
      <sz val="11"/>
      <color theme="1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 applyAlignment="1">
      <alignment horizontal="center"/>
    </xf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3" borderId="9" xfId="0" applyFill="1" applyBorder="1"/>
    <xf numFmtId="166" fontId="0" fillId="0" borderId="1" xfId="0" applyNumberFormat="1" applyBorder="1"/>
    <xf numFmtId="166" fontId="0" fillId="0" borderId="2" xfId="0" applyNumberFormat="1" applyBorder="1"/>
    <xf numFmtId="9" fontId="0" fillId="0" borderId="0" xfId="1" applyFon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/>
    <xf numFmtId="1" fontId="0" fillId="0" borderId="11" xfId="0" applyNumberFormat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65" fontId="0" fillId="0" borderId="7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1" fontId="0" fillId="0" borderId="0" xfId="0" applyNumberFormat="1"/>
    <xf numFmtId="0" fontId="0" fillId="0" borderId="7" xfId="0" applyBorder="1" applyAlignment="1">
      <alignment horizontal="center"/>
    </xf>
    <xf numFmtId="0" fontId="0" fillId="0" borderId="19" xfId="0" applyBorder="1" applyAlignment="1">
      <alignment horizontal="center"/>
    </xf>
    <xf numFmtId="167" fontId="0" fillId="3" borderId="10" xfId="0" applyNumberFormat="1" applyFill="1" applyBorder="1"/>
    <xf numFmtId="0" fontId="3" fillId="0" borderId="0" xfId="0" applyFont="1"/>
    <xf numFmtId="0" fontId="4" fillId="0" borderId="0" xfId="0" applyFont="1"/>
  </cellXfs>
  <cellStyles count="2">
    <cellStyle name="Normal" xfId="0" builtinId="0"/>
    <cellStyle name="Percent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Sheet2!$J$2:$J$31</c:f>
              <c:numCache>
                <c:formatCode>General</c:formatCode>
                <c:ptCount val="30"/>
                <c:pt idx="0">
                  <c:v>0</c:v>
                </c:pt>
                <c:pt idx="1">
                  <c:v>1.1441647597253994E-2</c:v>
                </c:pt>
                <c:pt idx="2">
                  <c:v>2.6086956521739087E-2</c:v>
                </c:pt>
                <c:pt idx="3">
                  <c:v>3.1055900621118009E-2</c:v>
                </c:pt>
                <c:pt idx="4">
                  <c:v>4.3478260869565209E-2</c:v>
                </c:pt>
                <c:pt idx="5">
                  <c:v>5.1383399209486182E-2</c:v>
                </c:pt>
                <c:pt idx="6">
                  <c:v>7.2463768115942032E-2</c:v>
                </c:pt>
                <c:pt idx="7">
                  <c:v>7.2463768115942032E-2</c:v>
                </c:pt>
                <c:pt idx="8">
                  <c:v>8.695652173913046E-2</c:v>
                </c:pt>
                <c:pt idx="9">
                  <c:v>8.695652173913046E-2</c:v>
                </c:pt>
                <c:pt idx="10">
                  <c:v>0.10559006211180121</c:v>
                </c:pt>
                <c:pt idx="11">
                  <c:v>0.10559006211180121</c:v>
                </c:pt>
                <c:pt idx="12">
                  <c:v>0.10559006211180121</c:v>
                </c:pt>
                <c:pt idx="13">
                  <c:v>0.13043478260869557</c:v>
                </c:pt>
                <c:pt idx="14">
                  <c:v>0.13043478260869557</c:v>
                </c:pt>
                <c:pt idx="15">
                  <c:v>0.13043478260869557</c:v>
                </c:pt>
                <c:pt idx="16">
                  <c:v>0.16521739130434784</c:v>
                </c:pt>
                <c:pt idx="17">
                  <c:v>0.16521739130434784</c:v>
                </c:pt>
                <c:pt idx="18">
                  <c:v>0.16521739130434784</c:v>
                </c:pt>
                <c:pt idx="19">
                  <c:v>0.16521739130434784</c:v>
                </c:pt>
                <c:pt idx="20">
                  <c:v>0.16521739130434784</c:v>
                </c:pt>
                <c:pt idx="21">
                  <c:v>0.21739130434782605</c:v>
                </c:pt>
                <c:pt idx="22">
                  <c:v>0.21739130434782605</c:v>
                </c:pt>
                <c:pt idx="23">
                  <c:v>0.21739130434782605</c:v>
                </c:pt>
                <c:pt idx="24">
                  <c:v>0.30434782608695649</c:v>
                </c:pt>
                <c:pt idx="25">
                  <c:v>0.30434782608695649</c:v>
                </c:pt>
                <c:pt idx="26">
                  <c:v>0.30434782608695649</c:v>
                </c:pt>
                <c:pt idx="27">
                  <c:v>0.47826086956521724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93-C748-80A0-AB83934E0794}"/>
            </c:ext>
          </c:extLst>
        </c:ser>
        <c:ser>
          <c:idx val="3"/>
          <c:order val="1"/>
          <c:spPr>
            <a:ln w="158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Sheet2!$H$2:$H$31</c:f>
              <c:numCache>
                <c:formatCode>0</c:formatCode>
                <c:ptCount val="30"/>
                <c:pt idx="0">
                  <c:v>0.20199754986940344</c:v>
                </c:pt>
                <c:pt idx="1">
                  <c:v>0.20199754986940344</c:v>
                </c:pt>
                <c:pt idx="2">
                  <c:v>0.20199754986940344</c:v>
                </c:pt>
                <c:pt idx="3">
                  <c:v>0.20199754986940344</c:v>
                </c:pt>
                <c:pt idx="4">
                  <c:v>0.20199754986940344</c:v>
                </c:pt>
                <c:pt idx="5">
                  <c:v>0.20199754986940344</c:v>
                </c:pt>
                <c:pt idx="6">
                  <c:v>0.20199754986940344</c:v>
                </c:pt>
                <c:pt idx="7">
                  <c:v>0.20199754986940344</c:v>
                </c:pt>
                <c:pt idx="8">
                  <c:v>0.20199754986940344</c:v>
                </c:pt>
                <c:pt idx="9">
                  <c:v>0.20199754986940344</c:v>
                </c:pt>
                <c:pt idx="10">
                  <c:v>0.20199754986940344</c:v>
                </c:pt>
                <c:pt idx="11">
                  <c:v>0.20199754986940344</c:v>
                </c:pt>
                <c:pt idx="12">
                  <c:v>0.20199754986940344</c:v>
                </c:pt>
                <c:pt idx="13">
                  <c:v>0.20199754986940344</c:v>
                </c:pt>
                <c:pt idx="14">
                  <c:v>0.20199754986940344</c:v>
                </c:pt>
                <c:pt idx="15">
                  <c:v>0.20199754986940344</c:v>
                </c:pt>
                <c:pt idx="16">
                  <c:v>0.20199754986940344</c:v>
                </c:pt>
                <c:pt idx="17">
                  <c:v>0.20199754986940344</c:v>
                </c:pt>
                <c:pt idx="18">
                  <c:v>0.20199754986940344</c:v>
                </c:pt>
                <c:pt idx="19">
                  <c:v>0.20199754986940344</c:v>
                </c:pt>
                <c:pt idx="20">
                  <c:v>0.20199754986940344</c:v>
                </c:pt>
                <c:pt idx="21">
                  <c:v>0.20199754986940344</c:v>
                </c:pt>
                <c:pt idx="22">
                  <c:v>0.20199754986940344</c:v>
                </c:pt>
                <c:pt idx="23">
                  <c:v>0.20199754986940344</c:v>
                </c:pt>
                <c:pt idx="24">
                  <c:v>0.20199754986940344</c:v>
                </c:pt>
                <c:pt idx="25">
                  <c:v>0.20199754986940344</c:v>
                </c:pt>
                <c:pt idx="26">
                  <c:v>0.20199754986940344</c:v>
                </c:pt>
                <c:pt idx="27">
                  <c:v>0.20199754986940344</c:v>
                </c:pt>
                <c:pt idx="28">
                  <c:v>0.20199754986940344</c:v>
                </c:pt>
                <c:pt idx="29">
                  <c:v>0.20199754986940344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993-C748-80A0-AB83934E0794}"/>
            </c:ext>
          </c:extLst>
        </c:ser>
        <c:ser>
          <c:idx val="0"/>
          <c:order val="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Sheet2!$I$2:$I$31</c:f>
              <c:numCache>
                <c:formatCode>0.000</c:formatCode>
                <c:ptCount val="30"/>
                <c:pt idx="0">
                  <c:v>1.2236037568669148E-2</c:v>
                </c:pt>
                <c:pt idx="1">
                  <c:v>3.1713709839168103E-2</c:v>
                </c:pt>
                <c:pt idx="2">
                  <c:v>5.3219039826179391E-2</c:v>
                </c:pt>
                <c:pt idx="3">
                  <c:v>6.8600015893928945E-2</c:v>
                </c:pt>
                <c:pt idx="4">
                  <c:v>8.8698399710299025E-2</c:v>
                </c:pt>
                <c:pt idx="5">
                  <c:v>0.10593774852750515</c:v>
                </c:pt>
                <c:pt idx="6">
                  <c:v>0.14375198699427533</c:v>
                </c:pt>
                <c:pt idx="7">
                  <c:v>0.14375198699427533</c:v>
                </c:pt>
                <c:pt idx="8">
                  <c:v>0.17739679942059808</c:v>
                </c:pt>
                <c:pt idx="9">
                  <c:v>0.17739679942059808</c:v>
                </c:pt>
                <c:pt idx="10">
                  <c:v>0.22589843149815686</c:v>
                </c:pt>
                <c:pt idx="11">
                  <c:v>0.22589843149815686</c:v>
                </c:pt>
                <c:pt idx="12">
                  <c:v>0.22589843149815686</c:v>
                </c:pt>
                <c:pt idx="13">
                  <c:v>0.27833123669956616</c:v>
                </c:pt>
                <c:pt idx="14">
                  <c:v>0.27833123669956616</c:v>
                </c:pt>
                <c:pt idx="15">
                  <c:v>0.27833123669956616</c:v>
                </c:pt>
                <c:pt idx="16">
                  <c:v>0.36152599403647456</c:v>
                </c:pt>
                <c:pt idx="17">
                  <c:v>0.36152599403647456</c:v>
                </c:pt>
                <c:pt idx="18">
                  <c:v>0.36152599403647456</c:v>
                </c:pt>
                <c:pt idx="19">
                  <c:v>0.36152599403647456</c:v>
                </c:pt>
                <c:pt idx="20">
                  <c:v>0.36152599403647456</c:v>
                </c:pt>
                <c:pt idx="21">
                  <c:v>0.43125596098282598</c:v>
                </c:pt>
                <c:pt idx="22">
                  <c:v>0.43125596098282598</c:v>
                </c:pt>
                <c:pt idx="23">
                  <c:v>0.43125596098282598</c:v>
                </c:pt>
                <c:pt idx="24">
                  <c:v>0.52300049742274002</c:v>
                </c:pt>
                <c:pt idx="25">
                  <c:v>0.52300049742274002</c:v>
                </c:pt>
                <c:pt idx="26">
                  <c:v>0.52300049742274002</c:v>
                </c:pt>
                <c:pt idx="27">
                  <c:v>0.6453093824592222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993-C748-80A0-AB83934E0794}"/>
            </c:ext>
          </c:extLst>
        </c:ser>
        <c:ser>
          <c:idx val="1"/>
          <c:order val="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Sheet2!$K$2:$K$31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3.3333333333333333E-2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0.2</c:v>
                </c:pt>
                <c:pt idx="7">
                  <c:v>0.23333333333333334</c:v>
                </c:pt>
                <c:pt idx="8">
                  <c:v>0.26666666666666666</c:v>
                </c:pt>
                <c:pt idx="9">
                  <c:v>0.33333333333333331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0.4</c:v>
                </c:pt>
                <c:pt idx="13">
                  <c:v>0.43333333333333335</c:v>
                </c:pt>
                <c:pt idx="14">
                  <c:v>0.46666666666666667</c:v>
                </c:pt>
                <c:pt idx="15">
                  <c:v>0.5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0.76666666666666672</c:v>
                </c:pt>
                <c:pt idx="24">
                  <c:v>0.8</c:v>
                </c:pt>
                <c:pt idx="25">
                  <c:v>0.83333333333333337</c:v>
                </c:pt>
                <c:pt idx="26">
                  <c:v>0.8666666666666667</c:v>
                </c:pt>
                <c:pt idx="27">
                  <c:v>0.9</c:v>
                </c:pt>
                <c:pt idx="28">
                  <c:v>0.93333333333333335</c:v>
                </c:pt>
                <c:pt idx="29">
                  <c:v>0.96666666666666667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73-D94F-BEA5-B4D9558C2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1783823"/>
        <c:axId val="1071785551"/>
      </c:lineChart>
      <c:catAx>
        <c:axId val="107178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071785551"/>
        <c:crosses val="autoZero"/>
        <c:auto val="1"/>
        <c:lblAlgn val="ctr"/>
        <c:lblOffset val="100"/>
        <c:noMultiLvlLbl val="0"/>
      </c:catAx>
      <c:valAx>
        <c:axId val="107178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07178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69225</xdr:colOff>
      <xdr:row>0</xdr:row>
      <xdr:rowOff>115471</xdr:rowOff>
    </xdr:from>
    <xdr:to>
      <xdr:col>20</xdr:col>
      <xdr:colOff>824799</xdr:colOff>
      <xdr:row>27</xdr:row>
      <xdr:rowOff>56777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B90BFF-700E-3D1A-295B-320458218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97"/>
  <sheetViews>
    <sheetView tabSelected="1" zoomScale="150" zoomScaleNormal="75" workbookViewId="0">
      <selection activeCell="G7" sqref="G7"/>
    </sheetView>
  </sheetViews>
  <sheetFormatPr baseColWidth="10" defaultColWidth="8.83203125" defaultRowHeight="15" x14ac:dyDescent="0.2"/>
  <cols>
    <col min="1" max="1" width="9.1640625" bestFit="1" customWidth="1"/>
    <col min="2" max="2" width="40.33203125" customWidth="1"/>
    <col min="3" max="3" width="9.1640625" bestFit="1" customWidth="1"/>
    <col min="5" max="5" width="9.1640625" bestFit="1" customWidth="1"/>
    <col min="6" max="6" width="11.83203125" bestFit="1" customWidth="1"/>
    <col min="7" max="8" width="10.1640625" bestFit="1" customWidth="1"/>
    <col min="9" max="9" width="12.1640625" bestFit="1" customWidth="1"/>
    <col min="10" max="10" width="10.6640625" bestFit="1" customWidth="1"/>
    <col min="11" max="11" width="9.5" bestFit="1" customWidth="1"/>
    <col min="12" max="12" width="11.6640625" bestFit="1" customWidth="1"/>
    <col min="13" max="13" width="11.5" bestFit="1" customWidth="1"/>
    <col min="14" max="14" width="9.5" bestFit="1" customWidth="1"/>
    <col min="15" max="15" width="10.6640625" bestFit="1" customWidth="1"/>
    <col min="16" max="16" width="11.6640625" bestFit="1" customWidth="1"/>
    <col min="17" max="17" width="9.5" bestFit="1" customWidth="1"/>
    <col min="18" max="18" width="11.6640625" bestFit="1" customWidth="1"/>
    <col min="19" max="19" width="10.6640625" bestFit="1" customWidth="1"/>
    <col min="20" max="20" width="12.6640625" bestFit="1" customWidth="1"/>
    <col min="21" max="21" width="10.33203125" bestFit="1" customWidth="1"/>
    <col min="22" max="23" width="9.33203125" bestFit="1" customWidth="1"/>
    <col min="24" max="24" width="12.5" bestFit="1" customWidth="1"/>
    <col min="25" max="25" width="9.33203125" bestFit="1" customWidth="1"/>
    <col min="26" max="26" width="10.33203125" bestFit="1" customWidth="1"/>
    <col min="27" max="27" width="11.33203125" bestFit="1" customWidth="1"/>
    <col min="28" max="28" width="9.1640625" bestFit="1" customWidth="1"/>
    <col min="29" max="29" width="12.33203125" bestFit="1" customWidth="1"/>
  </cols>
  <sheetData>
    <row r="1" spans="1:2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spans="1:29" x14ac:dyDescent="0.2">
      <c r="A2" s="1">
        <v>0</v>
      </c>
      <c r="B2" t="s">
        <v>28</v>
      </c>
      <c r="C2" t="s">
        <v>424</v>
      </c>
      <c r="D2" t="s">
        <v>425</v>
      </c>
      <c r="E2" t="s">
        <v>428</v>
      </c>
      <c r="F2" t="s">
        <v>429</v>
      </c>
      <c r="G2" t="s">
        <v>437</v>
      </c>
      <c r="H2" t="s">
        <v>434</v>
      </c>
      <c r="I2" t="s">
        <v>437</v>
      </c>
      <c r="J2" t="s">
        <v>436</v>
      </c>
      <c r="K2" t="s">
        <v>428</v>
      </c>
      <c r="L2" t="s">
        <v>433</v>
      </c>
      <c r="M2" t="s">
        <v>439</v>
      </c>
      <c r="N2" t="s">
        <v>429</v>
      </c>
      <c r="O2" t="s">
        <v>439</v>
      </c>
      <c r="P2" t="s">
        <v>433</v>
      </c>
      <c r="Q2" t="s">
        <v>431</v>
      </c>
      <c r="R2" t="s">
        <v>436</v>
      </c>
      <c r="S2" t="s">
        <v>433</v>
      </c>
      <c r="T2" t="s">
        <v>429</v>
      </c>
      <c r="U2" t="s">
        <v>436</v>
      </c>
      <c r="V2" t="s">
        <v>436</v>
      </c>
      <c r="W2" t="s">
        <v>431</v>
      </c>
      <c r="X2" t="s">
        <v>431</v>
      </c>
      <c r="Y2" t="s">
        <v>432</v>
      </c>
      <c r="Z2" t="s">
        <v>431</v>
      </c>
      <c r="AA2" t="s">
        <v>439</v>
      </c>
      <c r="AB2" t="s">
        <v>428</v>
      </c>
      <c r="AC2" t="s">
        <v>435</v>
      </c>
    </row>
    <row r="3" spans="1:29" x14ac:dyDescent="0.2">
      <c r="A3" s="1">
        <v>1</v>
      </c>
      <c r="B3" t="s">
        <v>29</v>
      </c>
      <c r="C3">
        <v>1</v>
      </c>
      <c r="D3" t="s">
        <v>425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</row>
    <row r="4" spans="1:29" x14ac:dyDescent="0.2">
      <c r="A4" s="1">
        <v>2</v>
      </c>
      <c r="B4" t="s">
        <v>30</v>
      </c>
      <c r="C4">
        <v>1</v>
      </c>
      <c r="D4" t="s">
        <v>425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0</v>
      </c>
      <c r="Z4">
        <v>1</v>
      </c>
      <c r="AA4">
        <v>1</v>
      </c>
      <c r="AB4">
        <v>1</v>
      </c>
      <c r="AC4">
        <v>1</v>
      </c>
    </row>
    <row r="5" spans="1:29" x14ac:dyDescent="0.2">
      <c r="A5" s="1">
        <v>3</v>
      </c>
      <c r="B5" t="s">
        <v>31</v>
      </c>
      <c r="C5">
        <v>1</v>
      </c>
      <c r="D5" t="s">
        <v>425</v>
      </c>
      <c r="E5">
        <v>1</v>
      </c>
      <c r="F5">
        <v>0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0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0</v>
      </c>
    </row>
    <row r="6" spans="1:29" x14ac:dyDescent="0.2">
      <c r="A6" s="1">
        <v>4</v>
      </c>
      <c r="B6" t="s">
        <v>32</v>
      </c>
      <c r="C6">
        <v>1</v>
      </c>
      <c r="D6" t="s">
        <v>425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0</v>
      </c>
      <c r="AC6">
        <v>0</v>
      </c>
    </row>
    <row r="7" spans="1:29" x14ac:dyDescent="0.2">
      <c r="A7" s="1">
        <v>5</v>
      </c>
      <c r="B7" t="s">
        <v>33</v>
      </c>
      <c r="C7">
        <v>1</v>
      </c>
      <c r="D7" t="s">
        <v>425</v>
      </c>
      <c r="E7">
        <v>1</v>
      </c>
      <c r="F7">
        <v>0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0</v>
      </c>
      <c r="O7">
        <v>1</v>
      </c>
      <c r="P7">
        <v>1</v>
      </c>
      <c r="Q7">
        <v>0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1</v>
      </c>
      <c r="AB7">
        <v>0</v>
      </c>
      <c r="AC7">
        <v>1</v>
      </c>
    </row>
    <row r="8" spans="1:29" x14ac:dyDescent="0.2">
      <c r="A8" s="1">
        <v>6</v>
      </c>
      <c r="B8" t="s">
        <v>34</v>
      </c>
      <c r="C8">
        <v>1</v>
      </c>
      <c r="D8" t="s">
        <v>425</v>
      </c>
      <c r="E8">
        <v>0</v>
      </c>
      <c r="F8">
        <v>0</v>
      </c>
      <c r="G8">
        <v>1</v>
      </c>
      <c r="H8">
        <v>1</v>
      </c>
      <c r="I8">
        <v>1</v>
      </c>
      <c r="J8">
        <v>0</v>
      </c>
      <c r="K8">
        <v>0</v>
      </c>
      <c r="L8">
        <v>0</v>
      </c>
      <c r="M8">
        <v>1</v>
      </c>
      <c r="N8">
        <v>0</v>
      </c>
      <c r="O8">
        <v>1</v>
      </c>
      <c r="P8">
        <v>0</v>
      </c>
      <c r="Q8">
        <v>1</v>
      </c>
      <c r="R8">
        <v>1</v>
      </c>
      <c r="S8">
        <v>0</v>
      </c>
      <c r="T8">
        <v>0</v>
      </c>
      <c r="U8">
        <v>1</v>
      </c>
      <c r="V8">
        <v>0</v>
      </c>
      <c r="W8">
        <v>0</v>
      </c>
      <c r="X8">
        <v>1</v>
      </c>
      <c r="Y8">
        <v>0</v>
      </c>
      <c r="Z8">
        <v>1</v>
      </c>
      <c r="AA8">
        <v>0</v>
      </c>
      <c r="AB8">
        <v>0</v>
      </c>
      <c r="AC8">
        <v>0</v>
      </c>
    </row>
    <row r="9" spans="1:29" x14ac:dyDescent="0.2">
      <c r="A9" s="1">
        <v>7</v>
      </c>
      <c r="B9" t="s">
        <v>35</v>
      </c>
      <c r="C9">
        <v>1</v>
      </c>
      <c r="D9" t="s">
        <v>425</v>
      </c>
      <c r="E9">
        <v>0</v>
      </c>
      <c r="F9">
        <v>0</v>
      </c>
      <c r="G9">
        <v>1</v>
      </c>
      <c r="H9">
        <v>1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1</v>
      </c>
      <c r="P9">
        <v>0</v>
      </c>
      <c r="Q9">
        <v>0</v>
      </c>
      <c r="R9">
        <v>1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1</v>
      </c>
      <c r="AA9">
        <v>0</v>
      </c>
      <c r="AB9">
        <v>0</v>
      </c>
      <c r="AC9">
        <v>0</v>
      </c>
    </row>
    <row r="10" spans="1:29" x14ac:dyDescent="0.2">
      <c r="A10" s="1">
        <v>8</v>
      </c>
      <c r="B10" t="s">
        <v>36</v>
      </c>
      <c r="C10">
        <v>1</v>
      </c>
      <c r="D10" t="s">
        <v>425</v>
      </c>
      <c r="E10">
        <v>0</v>
      </c>
      <c r="F10">
        <v>0</v>
      </c>
      <c r="G10">
        <v>1</v>
      </c>
      <c r="H10">
        <v>0</v>
      </c>
      <c r="I10">
        <v>1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1</v>
      </c>
      <c r="R10">
        <v>1</v>
      </c>
      <c r="S10">
        <v>0</v>
      </c>
      <c r="T10">
        <v>0</v>
      </c>
      <c r="U10">
        <v>1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 x14ac:dyDescent="0.2">
      <c r="A11" s="1">
        <v>9</v>
      </c>
      <c r="B11" t="s">
        <v>37</v>
      </c>
      <c r="C11">
        <v>1</v>
      </c>
      <c r="D11" t="s">
        <v>425</v>
      </c>
      <c r="E11">
        <v>0</v>
      </c>
      <c r="F11">
        <v>1</v>
      </c>
      <c r="G11">
        <v>1</v>
      </c>
      <c r="H11">
        <v>1</v>
      </c>
      <c r="I11">
        <v>1</v>
      </c>
      <c r="J11">
        <v>1</v>
      </c>
      <c r="K11">
        <v>0</v>
      </c>
      <c r="L11">
        <v>0</v>
      </c>
      <c r="M11">
        <v>1</v>
      </c>
      <c r="N11">
        <v>1</v>
      </c>
      <c r="O11">
        <v>1</v>
      </c>
      <c r="P11">
        <v>1</v>
      </c>
      <c r="Q11">
        <v>0</v>
      </c>
      <c r="R11">
        <v>0</v>
      </c>
      <c r="S11">
        <v>1</v>
      </c>
      <c r="T11">
        <v>1</v>
      </c>
      <c r="U11">
        <v>0</v>
      </c>
      <c r="V11">
        <v>1</v>
      </c>
      <c r="W11">
        <v>1</v>
      </c>
      <c r="X11">
        <v>1</v>
      </c>
      <c r="Y11">
        <v>0</v>
      </c>
      <c r="Z11">
        <v>0</v>
      </c>
      <c r="AA11">
        <v>1</v>
      </c>
      <c r="AB11">
        <v>1</v>
      </c>
      <c r="AC11">
        <v>1</v>
      </c>
    </row>
    <row r="12" spans="1:29" x14ac:dyDescent="0.2">
      <c r="A12" s="1">
        <v>10</v>
      </c>
      <c r="B12" t="s">
        <v>38</v>
      </c>
      <c r="C12">
        <v>1</v>
      </c>
      <c r="D12" t="s">
        <v>425</v>
      </c>
      <c r="E12">
        <v>0</v>
      </c>
      <c r="F12">
        <v>1</v>
      </c>
      <c r="G12">
        <v>1</v>
      </c>
      <c r="H12">
        <v>1</v>
      </c>
      <c r="I12">
        <v>1</v>
      </c>
      <c r="J12">
        <v>0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0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</row>
    <row r="13" spans="1:29" x14ac:dyDescent="0.2">
      <c r="A13" s="1">
        <v>11</v>
      </c>
      <c r="B13" t="s">
        <v>39</v>
      </c>
      <c r="C13">
        <v>1</v>
      </c>
      <c r="D13" t="s">
        <v>425</v>
      </c>
      <c r="E13">
        <v>0</v>
      </c>
      <c r="F13">
        <v>1</v>
      </c>
      <c r="G13">
        <v>1</v>
      </c>
      <c r="H13">
        <v>0</v>
      </c>
      <c r="I13">
        <v>1</v>
      </c>
      <c r="J13">
        <v>1</v>
      </c>
      <c r="K13">
        <v>0</v>
      </c>
      <c r="L13">
        <v>0</v>
      </c>
      <c r="M13">
        <v>1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1</v>
      </c>
    </row>
    <row r="14" spans="1:29" x14ac:dyDescent="0.2">
      <c r="A14" s="1">
        <v>12</v>
      </c>
      <c r="B14" t="s">
        <v>40</v>
      </c>
      <c r="C14">
        <v>1</v>
      </c>
      <c r="D14" t="s">
        <v>425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x14ac:dyDescent="0.2">
      <c r="A15" s="1">
        <v>13</v>
      </c>
      <c r="B15" t="s">
        <v>41</v>
      </c>
      <c r="C15">
        <v>3</v>
      </c>
      <c r="D15" t="s">
        <v>425</v>
      </c>
      <c r="E15">
        <v>1.2070006035003021E-2</v>
      </c>
      <c r="F15">
        <v>3.2992411745298593E-2</v>
      </c>
      <c r="G15">
        <v>6.1317191378312363E-5</v>
      </c>
      <c r="H15">
        <v>0</v>
      </c>
      <c r="I15">
        <v>1.205400192864031E-2</v>
      </c>
      <c r="J15">
        <v>9.0686496780629372E-3</v>
      </c>
      <c r="K15">
        <v>3.8183737088169312E-5</v>
      </c>
      <c r="L15">
        <v>0</v>
      </c>
      <c r="M15">
        <v>0</v>
      </c>
      <c r="N15">
        <v>1.9858606720152511E-3</v>
      </c>
      <c r="O15">
        <v>2.9463933199370649E-5</v>
      </c>
      <c r="P15">
        <v>7.5187969924812026E-2</v>
      </c>
      <c r="Q15">
        <v>3.7004322474908288E-5</v>
      </c>
      <c r="R15">
        <v>6.8442990411137048E-4</v>
      </c>
      <c r="S15">
        <v>7.7762976891176152E-5</v>
      </c>
      <c r="T15">
        <v>0</v>
      </c>
      <c r="U15">
        <v>3.323948718119177E-4</v>
      </c>
      <c r="V15">
        <v>3.7056251389609432E-3</v>
      </c>
      <c r="W15">
        <v>0</v>
      </c>
      <c r="X15">
        <v>8.1531068677451098E-6</v>
      </c>
      <c r="Y15">
        <v>0</v>
      </c>
      <c r="Z15">
        <v>2.0285950761940311E-5</v>
      </c>
      <c r="AA15">
        <v>1.1097547442015311E-2</v>
      </c>
      <c r="AB15">
        <v>1.346235655859087E-4</v>
      </c>
      <c r="AC15">
        <v>0</v>
      </c>
    </row>
    <row r="16" spans="1:29" x14ac:dyDescent="0.2">
      <c r="A16" s="1">
        <v>14</v>
      </c>
      <c r="B16" t="s">
        <v>42</v>
      </c>
      <c r="C16">
        <v>3</v>
      </c>
      <c r="D16" t="s">
        <v>425</v>
      </c>
      <c r="E16">
        <v>8.1380870612553817E-6</v>
      </c>
      <c r="F16">
        <v>3.5111360947950568E-5</v>
      </c>
      <c r="G16">
        <v>1.0950649923701131E-8</v>
      </c>
      <c r="H16">
        <v>0</v>
      </c>
      <c r="I16">
        <v>2.7993930579923109E-6</v>
      </c>
      <c r="J16">
        <v>1.524271741068911E-6</v>
      </c>
      <c r="K16">
        <v>3.843328079095175E-8</v>
      </c>
      <c r="L16">
        <v>0</v>
      </c>
      <c r="M16">
        <v>0</v>
      </c>
      <c r="N16">
        <v>5.0730056239340342E-7</v>
      </c>
      <c r="O16">
        <v>4.8779167850113912E-9</v>
      </c>
      <c r="P16">
        <v>1.728121549157281E-5</v>
      </c>
      <c r="Q16">
        <v>1.150653565863365E-8</v>
      </c>
      <c r="R16">
        <v>5.1205898919555527E-8</v>
      </c>
      <c r="S16">
        <v>3.0891656781336502E-8</v>
      </c>
      <c r="T16">
        <v>0</v>
      </c>
      <c r="U16">
        <v>5.3965221465443938E-8</v>
      </c>
      <c r="V16">
        <v>6.7583879484858637E-7</v>
      </c>
      <c r="W16">
        <v>0</v>
      </c>
      <c r="X16">
        <v>1.571440899458755E-9</v>
      </c>
      <c r="Y16">
        <v>0</v>
      </c>
      <c r="Z16">
        <v>3.5961878236971371E-9</v>
      </c>
      <c r="AA16">
        <v>5.9080913674513804E-6</v>
      </c>
      <c r="AB16">
        <v>2.159799775502636E-7</v>
      </c>
      <c r="AC16">
        <v>0</v>
      </c>
    </row>
    <row r="17" spans="1:29" x14ac:dyDescent="0.2">
      <c r="A17" s="1">
        <v>15</v>
      </c>
      <c r="B17" t="s">
        <v>43</v>
      </c>
      <c r="C17">
        <v>2</v>
      </c>
      <c r="D17" t="s">
        <v>425</v>
      </c>
      <c r="E17">
        <v>0</v>
      </c>
      <c r="F17">
        <v>16453.099999999999</v>
      </c>
      <c r="G17">
        <v>89339702.400000006</v>
      </c>
      <c r="H17">
        <v>140186592.02000001</v>
      </c>
      <c r="I17">
        <v>357220.29</v>
      </c>
      <c r="J17">
        <v>237240000</v>
      </c>
      <c r="K17">
        <v>52568.23</v>
      </c>
      <c r="L17">
        <v>37790645.399999999</v>
      </c>
      <c r="M17">
        <v>208460000</v>
      </c>
      <c r="N17">
        <v>1971218</v>
      </c>
      <c r="O17">
        <v>286621021</v>
      </c>
      <c r="P17">
        <v>144672706.80000001</v>
      </c>
      <c r="Q17">
        <v>0</v>
      </c>
      <c r="R17">
        <v>1241561869.8800001</v>
      </c>
      <c r="S17">
        <v>0</v>
      </c>
      <c r="T17">
        <v>934768028.69000006</v>
      </c>
      <c r="U17">
        <v>491874</v>
      </c>
      <c r="V17">
        <v>0</v>
      </c>
      <c r="W17">
        <v>0</v>
      </c>
      <c r="X17">
        <v>618524244.05999994</v>
      </c>
      <c r="Y17">
        <v>0</v>
      </c>
      <c r="Z17">
        <v>277948920</v>
      </c>
      <c r="AA17">
        <v>34326846.340000004</v>
      </c>
      <c r="AB17">
        <v>4630058.82</v>
      </c>
      <c r="AC17">
        <v>427715618.82999998</v>
      </c>
    </row>
    <row r="18" spans="1:29" x14ac:dyDescent="0.2">
      <c r="A18" s="1">
        <v>16</v>
      </c>
      <c r="B18" t="s">
        <v>44</v>
      </c>
      <c r="C18">
        <v>2</v>
      </c>
      <c r="D18" t="s">
        <v>425</v>
      </c>
      <c r="E18">
        <v>31617542</v>
      </c>
      <c r="F18">
        <v>8878035.7200000007</v>
      </c>
      <c r="G18">
        <v>702658800</v>
      </c>
      <c r="H18">
        <v>65831.990000000005</v>
      </c>
      <c r="I18">
        <v>73023300</v>
      </c>
      <c r="J18">
        <v>41040000</v>
      </c>
      <c r="K18">
        <v>0</v>
      </c>
      <c r="L18">
        <v>41544612</v>
      </c>
      <c r="M18">
        <v>77053348.799999997</v>
      </c>
      <c r="N18">
        <v>0</v>
      </c>
      <c r="O18">
        <v>55765216.439999998</v>
      </c>
      <c r="P18">
        <v>0</v>
      </c>
      <c r="Q18">
        <v>0</v>
      </c>
      <c r="R18">
        <v>381884400</v>
      </c>
      <c r="S18">
        <v>15876000</v>
      </c>
      <c r="T18">
        <v>506840673.60000002</v>
      </c>
      <c r="U18">
        <v>54489600</v>
      </c>
      <c r="V18">
        <v>0</v>
      </c>
      <c r="W18">
        <v>0</v>
      </c>
      <c r="X18">
        <v>545400000</v>
      </c>
      <c r="Y18">
        <v>33150492</v>
      </c>
      <c r="Z18">
        <v>123319</v>
      </c>
      <c r="AA18">
        <v>34682.400000000001</v>
      </c>
      <c r="AB18">
        <v>0</v>
      </c>
      <c r="AC18">
        <v>158118516</v>
      </c>
    </row>
    <row r="19" spans="1:29" x14ac:dyDescent="0.2">
      <c r="A19" s="1">
        <v>17</v>
      </c>
      <c r="B19" t="s">
        <v>45</v>
      </c>
      <c r="C19">
        <v>3</v>
      </c>
      <c r="D19" t="s">
        <v>425</v>
      </c>
      <c r="E19">
        <v>3.0933894267949402E-5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5.5379410185585786E-9</v>
      </c>
      <c r="P19">
        <v>0</v>
      </c>
      <c r="Q19">
        <v>0</v>
      </c>
      <c r="R19">
        <v>0</v>
      </c>
      <c r="S19">
        <v>1.6852379893088501E-5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2">
      <c r="A20" s="1">
        <v>18</v>
      </c>
      <c r="B20" t="s">
        <v>46</v>
      </c>
      <c r="C20">
        <v>2</v>
      </c>
      <c r="D20" t="s">
        <v>425</v>
      </c>
      <c r="E20">
        <v>0</v>
      </c>
      <c r="F20">
        <v>0</v>
      </c>
      <c r="G20">
        <v>0</v>
      </c>
      <c r="H20">
        <v>0</v>
      </c>
      <c r="I20">
        <v>2.74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9.64</v>
      </c>
      <c r="Y20">
        <v>0</v>
      </c>
      <c r="Z20">
        <v>0</v>
      </c>
      <c r="AA20">
        <v>3.93</v>
      </c>
      <c r="AB20">
        <v>0</v>
      </c>
      <c r="AC20">
        <v>0</v>
      </c>
    </row>
    <row r="21" spans="1:29" x14ac:dyDescent="0.2">
      <c r="A21" s="1">
        <v>19</v>
      </c>
      <c r="B21" t="s">
        <v>47</v>
      </c>
      <c r="C21">
        <v>2</v>
      </c>
      <c r="D21" t="s">
        <v>425</v>
      </c>
      <c r="E21">
        <v>0</v>
      </c>
      <c r="F21">
        <v>1.84</v>
      </c>
      <c r="G21">
        <v>7.0000000000000007E-2</v>
      </c>
      <c r="H21">
        <v>0</v>
      </c>
      <c r="I21">
        <v>8.92</v>
      </c>
      <c r="J21">
        <v>0</v>
      </c>
      <c r="K21">
        <v>0.06</v>
      </c>
      <c r="L21">
        <v>0</v>
      </c>
      <c r="M21">
        <v>0</v>
      </c>
      <c r="N21">
        <v>0</v>
      </c>
      <c r="O21">
        <v>7.0000000000000007E-2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0.31</v>
      </c>
      <c r="Y21">
        <v>0</v>
      </c>
      <c r="Z21">
        <v>0</v>
      </c>
      <c r="AA21">
        <v>0</v>
      </c>
      <c r="AB21">
        <v>0.04</v>
      </c>
      <c r="AC21">
        <v>0</v>
      </c>
    </row>
    <row r="22" spans="1:29" x14ac:dyDescent="0.2">
      <c r="A22" s="1">
        <v>20</v>
      </c>
      <c r="B22" t="s">
        <v>48</v>
      </c>
      <c r="C22">
        <v>2</v>
      </c>
      <c r="D22" t="s">
        <v>425</v>
      </c>
      <c r="E22">
        <v>8.2100000000000009</v>
      </c>
      <c r="F22">
        <v>0.01</v>
      </c>
      <c r="G22">
        <v>79.77</v>
      </c>
      <c r="H22">
        <v>0.05</v>
      </c>
      <c r="I22">
        <v>99.56</v>
      </c>
      <c r="J22">
        <v>14.6</v>
      </c>
      <c r="K22">
        <v>0</v>
      </c>
      <c r="L22">
        <v>54.29</v>
      </c>
      <c r="M22">
        <v>0</v>
      </c>
      <c r="N22">
        <v>0</v>
      </c>
      <c r="O22">
        <v>16.329999999999998</v>
      </c>
      <c r="P22">
        <v>0</v>
      </c>
      <c r="Q22">
        <v>0</v>
      </c>
      <c r="R22">
        <v>0.31</v>
      </c>
      <c r="S22">
        <v>0</v>
      </c>
      <c r="T22">
        <v>0</v>
      </c>
      <c r="U22">
        <v>0.17</v>
      </c>
      <c r="V22">
        <v>0</v>
      </c>
      <c r="W22">
        <v>0</v>
      </c>
      <c r="X22">
        <v>0.6</v>
      </c>
      <c r="Y22">
        <v>1.74</v>
      </c>
      <c r="Z22">
        <v>0</v>
      </c>
      <c r="AA22">
        <v>0.02</v>
      </c>
      <c r="AB22">
        <v>0</v>
      </c>
      <c r="AC22">
        <v>0</v>
      </c>
    </row>
    <row r="23" spans="1:29" x14ac:dyDescent="0.2">
      <c r="A23" s="1">
        <v>21</v>
      </c>
      <c r="B23" t="s">
        <v>49</v>
      </c>
      <c r="C23">
        <v>2</v>
      </c>
      <c r="D23" t="s">
        <v>425</v>
      </c>
      <c r="E23">
        <v>21123723.34</v>
      </c>
      <c r="F23">
        <v>18396.95</v>
      </c>
      <c r="G23">
        <v>6918443.5</v>
      </c>
      <c r="H23">
        <v>0</v>
      </c>
      <c r="I23">
        <v>204510109.69</v>
      </c>
      <c r="J23">
        <v>61939879.670000002</v>
      </c>
      <c r="K23">
        <v>579.46</v>
      </c>
      <c r="L23">
        <v>0</v>
      </c>
      <c r="M23">
        <v>0</v>
      </c>
      <c r="N23">
        <v>0</v>
      </c>
      <c r="O23">
        <v>272684.92</v>
      </c>
      <c r="P23">
        <v>1697430704.9200001</v>
      </c>
      <c r="Q23">
        <v>0</v>
      </c>
      <c r="R23">
        <v>254575.25</v>
      </c>
      <c r="S23">
        <v>3591414.59</v>
      </c>
      <c r="T23">
        <v>0</v>
      </c>
      <c r="U23">
        <v>5108.08</v>
      </c>
      <c r="V23">
        <v>0</v>
      </c>
      <c r="W23">
        <v>0</v>
      </c>
      <c r="X23">
        <v>11014.18</v>
      </c>
      <c r="Y23">
        <v>0</v>
      </c>
      <c r="Z23">
        <v>0</v>
      </c>
      <c r="AA23">
        <v>37093.360000000001</v>
      </c>
      <c r="AB23">
        <v>408.8</v>
      </c>
      <c r="AC23">
        <v>0</v>
      </c>
    </row>
    <row r="24" spans="1:29" x14ac:dyDescent="0.2">
      <c r="A24" s="1">
        <v>22</v>
      </c>
      <c r="B24" t="s">
        <v>50</v>
      </c>
      <c r="C24">
        <v>2</v>
      </c>
      <c r="D24" t="s">
        <v>425</v>
      </c>
      <c r="E24">
        <v>2595662</v>
      </c>
      <c r="F24">
        <v>523.96</v>
      </c>
      <c r="G24">
        <v>631783825.20000005</v>
      </c>
      <c r="H24">
        <v>65831.990000000005</v>
      </c>
      <c r="I24">
        <v>73055160.689999998</v>
      </c>
      <c r="J24">
        <v>40635720</v>
      </c>
      <c r="K24">
        <v>15077.06</v>
      </c>
      <c r="L24">
        <v>43067969.340000004</v>
      </c>
      <c r="M24">
        <v>0</v>
      </c>
      <c r="N24">
        <v>0</v>
      </c>
      <c r="O24">
        <v>55901921.729999997</v>
      </c>
      <c r="P24">
        <v>98224034.400000006</v>
      </c>
      <c r="Q24">
        <v>0</v>
      </c>
      <c r="R24">
        <v>4971600</v>
      </c>
      <c r="S24">
        <v>116258400</v>
      </c>
      <c r="T24">
        <v>0</v>
      </c>
      <c r="U24">
        <v>94655</v>
      </c>
      <c r="V24">
        <v>0</v>
      </c>
      <c r="W24">
        <v>0</v>
      </c>
      <c r="X24">
        <v>7008969.5999999996</v>
      </c>
      <c r="Y24">
        <v>575640</v>
      </c>
      <c r="Z24">
        <v>0</v>
      </c>
      <c r="AA24">
        <v>6278.4</v>
      </c>
      <c r="AB24">
        <v>1892.75</v>
      </c>
      <c r="AC24">
        <v>0</v>
      </c>
    </row>
    <row r="25" spans="1:29" x14ac:dyDescent="0.2">
      <c r="A25" s="1">
        <v>23</v>
      </c>
      <c r="B25" t="s">
        <v>51</v>
      </c>
      <c r="C25">
        <v>2</v>
      </c>
      <c r="D25" t="s">
        <v>425</v>
      </c>
      <c r="E25">
        <v>2581128</v>
      </c>
      <c r="F25">
        <v>523.96</v>
      </c>
      <c r="G25">
        <v>59425.2</v>
      </c>
      <c r="H25">
        <v>0</v>
      </c>
      <c r="I25">
        <v>31860.69</v>
      </c>
      <c r="J25">
        <v>0</v>
      </c>
      <c r="K25">
        <v>15077.06</v>
      </c>
      <c r="L25">
        <v>1523357.34</v>
      </c>
      <c r="M25">
        <v>0</v>
      </c>
      <c r="N25">
        <v>0</v>
      </c>
      <c r="O25">
        <v>136705.29</v>
      </c>
      <c r="P25">
        <v>98224034.400000006</v>
      </c>
      <c r="Q25">
        <v>0</v>
      </c>
      <c r="R25">
        <v>0</v>
      </c>
      <c r="S25">
        <v>100382400</v>
      </c>
      <c r="T25">
        <v>0</v>
      </c>
      <c r="U25">
        <v>0</v>
      </c>
      <c r="V25">
        <v>0</v>
      </c>
      <c r="W25">
        <v>0</v>
      </c>
      <c r="X25">
        <v>1976169.6</v>
      </c>
      <c r="Y25">
        <v>0</v>
      </c>
      <c r="Z25">
        <v>0</v>
      </c>
      <c r="AA25">
        <v>0</v>
      </c>
      <c r="AB25">
        <v>1892.75</v>
      </c>
      <c r="AC25">
        <v>0</v>
      </c>
    </row>
    <row r="26" spans="1:29" x14ac:dyDescent="0.2">
      <c r="A26" s="1">
        <v>24</v>
      </c>
      <c r="B26" t="s">
        <v>52</v>
      </c>
      <c r="C26">
        <v>2</v>
      </c>
      <c r="D26" t="s">
        <v>425</v>
      </c>
      <c r="E26">
        <v>14534</v>
      </c>
      <c r="F26">
        <v>0</v>
      </c>
      <c r="G26">
        <v>631724400</v>
      </c>
      <c r="H26">
        <v>0</v>
      </c>
      <c r="I26">
        <v>73023300</v>
      </c>
      <c r="J26">
        <v>40635720</v>
      </c>
      <c r="K26">
        <v>0</v>
      </c>
      <c r="L26">
        <v>41544612</v>
      </c>
      <c r="M26">
        <v>0</v>
      </c>
      <c r="N26">
        <v>0</v>
      </c>
      <c r="O26">
        <v>55765216.439999998</v>
      </c>
      <c r="P26">
        <v>0</v>
      </c>
      <c r="Q26">
        <v>0</v>
      </c>
      <c r="R26">
        <v>4971600</v>
      </c>
      <c r="S26">
        <v>15876000</v>
      </c>
      <c r="T26">
        <v>0</v>
      </c>
      <c r="U26">
        <v>94655</v>
      </c>
      <c r="V26">
        <v>0</v>
      </c>
      <c r="W26">
        <v>0</v>
      </c>
      <c r="X26">
        <v>5032800</v>
      </c>
      <c r="Y26">
        <v>575640</v>
      </c>
      <c r="Z26">
        <v>0</v>
      </c>
      <c r="AA26">
        <v>6278.4</v>
      </c>
      <c r="AB26">
        <v>0</v>
      </c>
      <c r="AC26">
        <v>0</v>
      </c>
    </row>
    <row r="27" spans="1:29" x14ac:dyDescent="0.2">
      <c r="A27" s="1">
        <v>25</v>
      </c>
      <c r="B27" t="s">
        <v>53</v>
      </c>
      <c r="C27">
        <v>1</v>
      </c>
      <c r="D27" t="s">
        <v>425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0</v>
      </c>
      <c r="N27">
        <v>0</v>
      </c>
      <c r="O27">
        <v>1</v>
      </c>
      <c r="P27">
        <v>1</v>
      </c>
      <c r="Q27">
        <v>0</v>
      </c>
      <c r="R27">
        <v>1</v>
      </c>
      <c r="S27">
        <v>0</v>
      </c>
      <c r="T27">
        <v>0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0</v>
      </c>
    </row>
    <row r="28" spans="1:29" x14ac:dyDescent="0.2">
      <c r="A28" s="1">
        <v>26</v>
      </c>
      <c r="B28" t="s">
        <v>54</v>
      </c>
      <c r="C28">
        <v>1</v>
      </c>
      <c r="D28" t="s">
        <v>425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2">
      <c r="A29" s="1">
        <v>27</v>
      </c>
      <c r="B29" t="s">
        <v>55</v>
      </c>
      <c r="C29">
        <v>3</v>
      </c>
      <c r="D29" t="s">
        <v>425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 x14ac:dyDescent="0.2">
      <c r="A30" s="1">
        <v>28</v>
      </c>
      <c r="B30" t="s">
        <v>56</v>
      </c>
      <c r="C30">
        <v>1</v>
      </c>
      <c r="D30" t="s">
        <v>425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1</v>
      </c>
      <c r="L30">
        <v>1</v>
      </c>
      <c r="M30">
        <v>0</v>
      </c>
      <c r="N30">
        <v>1</v>
      </c>
      <c r="O30">
        <v>0</v>
      </c>
      <c r="P30">
        <v>0</v>
      </c>
      <c r="Q30">
        <v>1</v>
      </c>
      <c r="R30">
        <v>0</v>
      </c>
      <c r="S30">
        <v>0</v>
      </c>
      <c r="T30">
        <v>0</v>
      </c>
      <c r="U30">
        <v>1</v>
      </c>
      <c r="V30">
        <v>1</v>
      </c>
      <c r="W30">
        <v>0</v>
      </c>
      <c r="X30">
        <v>0</v>
      </c>
      <c r="Y30">
        <v>0</v>
      </c>
      <c r="Z30">
        <v>1</v>
      </c>
      <c r="AA30">
        <v>1</v>
      </c>
      <c r="AB30">
        <v>0</v>
      </c>
      <c r="AC30">
        <v>0</v>
      </c>
    </row>
    <row r="31" spans="1:29" x14ac:dyDescent="0.2">
      <c r="A31" s="1">
        <v>29</v>
      </c>
      <c r="B31" t="s">
        <v>57</v>
      </c>
      <c r="C31">
        <v>3</v>
      </c>
      <c r="D31" t="s">
        <v>425</v>
      </c>
      <c r="E31">
        <v>3.173931107286171E-6</v>
      </c>
      <c r="F31">
        <v>2.8812631457631032E-3</v>
      </c>
      <c r="G31">
        <v>1.6642616421675701E-6</v>
      </c>
      <c r="H31">
        <v>2.8254382113393879E-5</v>
      </c>
      <c r="I31">
        <v>3.1725888324873087E-2</v>
      </c>
      <c r="J31">
        <v>3.1725888324873087E-2</v>
      </c>
      <c r="K31">
        <v>1.4054813773717501E-2</v>
      </c>
      <c r="L31">
        <v>3.6860516120946731E-4</v>
      </c>
      <c r="M31">
        <v>3.9323590206035168E-7</v>
      </c>
      <c r="N31">
        <v>2.5214321734745339E-2</v>
      </c>
      <c r="O31">
        <v>2.4236548715462922E-2</v>
      </c>
      <c r="P31">
        <v>0</v>
      </c>
      <c r="Q31">
        <v>4.7391118904317334E-3</v>
      </c>
      <c r="R31">
        <v>3.9509901793793014E-6</v>
      </c>
      <c r="S31">
        <v>2.6336581511719779E-2</v>
      </c>
      <c r="T31">
        <v>5.9396742920205232E-6</v>
      </c>
      <c r="U31">
        <v>2.582379854131692E-5</v>
      </c>
      <c r="V31">
        <v>1.947723111682443E-3</v>
      </c>
      <c r="W31">
        <v>0</v>
      </c>
      <c r="X31">
        <v>7.1258071223582312E-6</v>
      </c>
      <c r="Y31">
        <v>0</v>
      </c>
      <c r="Z31">
        <v>1.3465084154823529E-6</v>
      </c>
      <c r="AA31">
        <v>1.3062862412789071E-4</v>
      </c>
      <c r="AB31">
        <v>6.968641114982578E-2</v>
      </c>
      <c r="AC31">
        <v>2.6188258855540091E-6</v>
      </c>
    </row>
    <row r="32" spans="1:29" x14ac:dyDescent="0.2">
      <c r="A32" s="1">
        <v>30</v>
      </c>
      <c r="B32" t="s">
        <v>58</v>
      </c>
      <c r="C32">
        <v>3</v>
      </c>
      <c r="D32" t="s">
        <v>425</v>
      </c>
      <c r="E32">
        <v>2.1399644611822001E-9</v>
      </c>
      <c r="F32" s="31">
        <v>3.0662619200932102E-6</v>
      </c>
      <c r="G32">
        <v>2.9722089192755899E-10</v>
      </c>
      <c r="H32">
        <v>1.709630858385651E-8</v>
      </c>
      <c r="I32">
        <v>7.3686537469604303E-6</v>
      </c>
      <c r="J32">
        <v>5.3333333333333337E-6</v>
      </c>
      <c r="K32">
        <v>1.4146502595529559E-5</v>
      </c>
      <c r="L32">
        <v>1.087857906611097E-7</v>
      </c>
      <c r="M32">
        <v>6.0768108896451144E-10</v>
      </c>
      <c r="N32">
        <v>6.4403941521221101E-6</v>
      </c>
      <c r="O32">
        <v>4.012921607576396E-6</v>
      </c>
      <c r="P32">
        <v>0</v>
      </c>
      <c r="Q32">
        <v>1.4736221632773359E-6</v>
      </c>
      <c r="R32">
        <v>2.9559562518474732E-10</v>
      </c>
      <c r="S32">
        <v>1.046364406868336E-5</v>
      </c>
      <c r="T32">
        <v>2.4227153793972279E-9</v>
      </c>
      <c r="U32">
        <v>4.192562852166632E-9</v>
      </c>
      <c r="V32">
        <v>3.552337295847175E-7</v>
      </c>
      <c r="W32">
        <v>0</v>
      </c>
      <c r="X32">
        <v>1.373437714599643E-9</v>
      </c>
      <c r="Y32">
        <v>0</v>
      </c>
      <c r="Z32">
        <v>2.387019958351276E-10</v>
      </c>
      <c r="AA32">
        <v>6.9541029207232262E-8</v>
      </c>
      <c r="AB32">
        <v>1.118318049653321E-4</v>
      </c>
      <c r="AC32">
        <v>2.5657406908513378E-9</v>
      </c>
    </row>
    <row r="33" spans="1:29" x14ac:dyDescent="0.2">
      <c r="A33" s="1">
        <v>31</v>
      </c>
      <c r="B33" t="s">
        <v>59</v>
      </c>
      <c r="C33">
        <v>3</v>
      </c>
      <c r="D33" t="s">
        <v>425</v>
      </c>
      <c r="E33">
        <v>5.5488968793003947E-7</v>
      </c>
      <c r="F33">
        <v>3.066261920093214E-6</v>
      </c>
      <c r="G33">
        <v>1.345121077711007E-8</v>
      </c>
      <c r="H33">
        <v>0</v>
      </c>
      <c r="I33">
        <v>7.3686537469604303E-6</v>
      </c>
      <c r="J33">
        <v>0</v>
      </c>
      <c r="K33">
        <v>1.4146502595529559E-5</v>
      </c>
      <c r="L33">
        <v>1.099007674868444E-7</v>
      </c>
      <c r="M33">
        <v>6.0768108896451144E-10</v>
      </c>
      <c r="N33">
        <v>6.4403941521221101E-6</v>
      </c>
      <c r="O33">
        <v>4.012921607576396E-6</v>
      </c>
      <c r="P33">
        <v>0</v>
      </c>
      <c r="Q33">
        <v>1.4736221632773359E-6</v>
      </c>
      <c r="R33">
        <v>2.9559562518474732E-10</v>
      </c>
      <c r="S33">
        <v>1.046364406868336E-5</v>
      </c>
      <c r="T33">
        <v>2.4227153793972279E-9</v>
      </c>
      <c r="U33">
        <v>4.192562852166632E-9</v>
      </c>
      <c r="V33">
        <v>3.552337295847175E-7</v>
      </c>
      <c r="W33">
        <v>0</v>
      </c>
      <c r="X33">
        <v>1.373437714599643E-9</v>
      </c>
      <c r="Y33">
        <v>0</v>
      </c>
      <c r="Z33">
        <v>7.5135544522318259E-10</v>
      </c>
      <c r="AA33">
        <v>6.9541029207232262E-8</v>
      </c>
      <c r="AB33">
        <v>1.118318049653321E-4</v>
      </c>
      <c r="AC33">
        <v>2.5657406908513378E-9</v>
      </c>
    </row>
    <row r="34" spans="1:29" x14ac:dyDescent="0.2">
      <c r="A34" s="1">
        <v>32</v>
      </c>
      <c r="B34" t="s">
        <v>60</v>
      </c>
      <c r="C34">
        <v>2</v>
      </c>
      <c r="D34" t="s">
        <v>425</v>
      </c>
      <c r="E34">
        <v>198500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131830.9</v>
      </c>
      <c r="M34">
        <v>0</v>
      </c>
      <c r="N34">
        <v>0</v>
      </c>
      <c r="O34">
        <v>0</v>
      </c>
      <c r="P34">
        <v>0</v>
      </c>
      <c r="Q34">
        <v>0</v>
      </c>
      <c r="R34">
        <v>8980000000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2">
      <c r="A35" s="1">
        <v>33</v>
      </c>
      <c r="B35" t="s">
        <v>61</v>
      </c>
      <c r="C35">
        <v>1</v>
      </c>
      <c r="D35" t="s">
        <v>425</v>
      </c>
      <c r="E35">
        <v>1</v>
      </c>
      <c r="F35">
        <v>0</v>
      </c>
      <c r="G35">
        <v>1</v>
      </c>
      <c r="H35">
        <v>0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0</v>
      </c>
      <c r="R35">
        <v>1</v>
      </c>
      <c r="S35">
        <v>1</v>
      </c>
      <c r="T35">
        <v>1</v>
      </c>
      <c r="U35">
        <v>1</v>
      </c>
      <c r="V35">
        <v>1</v>
      </c>
      <c r="W35">
        <v>0</v>
      </c>
      <c r="X35">
        <v>0</v>
      </c>
      <c r="Y35">
        <v>0</v>
      </c>
      <c r="Z35">
        <v>0</v>
      </c>
      <c r="AA35">
        <v>1</v>
      </c>
      <c r="AB35">
        <v>0</v>
      </c>
      <c r="AC35">
        <v>1</v>
      </c>
    </row>
    <row r="36" spans="1:29" x14ac:dyDescent="0.2">
      <c r="A36" s="1">
        <v>34</v>
      </c>
      <c r="B36" t="s">
        <v>62</v>
      </c>
      <c r="C36">
        <v>1</v>
      </c>
      <c r="D36" t="s">
        <v>425</v>
      </c>
      <c r="E36">
        <v>0</v>
      </c>
      <c r="F36">
        <v>1</v>
      </c>
      <c r="G36">
        <v>1</v>
      </c>
      <c r="H36">
        <v>0</v>
      </c>
      <c r="I36">
        <v>1</v>
      </c>
      <c r="J36">
        <v>1</v>
      </c>
      <c r="K36">
        <v>0</v>
      </c>
      <c r="L36">
        <v>1</v>
      </c>
      <c r="M36">
        <v>1</v>
      </c>
      <c r="N36">
        <v>0</v>
      </c>
      <c r="O36">
        <v>1</v>
      </c>
      <c r="P36">
        <v>1</v>
      </c>
      <c r="Q36">
        <v>0</v>
      </c>
      <c r="R36">
        <v>1</v>
      </c>
      <c r="S36">
        <v>1</v>
      </c>
      <c r="T36">
        <v>1</v>
      </c>
      <c r="U36">
        <v>1</v>
      </c>
      <c r="V36">
        <v>1</v>
      </c>
      <c r="W36">
        <v>0</v>
      </c>
      <c r="X36">
        <v>0</v>
      </c>
      <c r="Y36">
        <v>0</v>
      </c>
      <c r="Z36">
        <v>0</v>
      </c>
      <c r="AA36">
        <v>1</v>
      </c>
      <c r="AB36">
        <v>0</v>
      </c>
      <c r="AC36">
        <v>0</v>
      </c>
    </row>
    <row r="37" spans="1:29" x14ac:dyDescent="0.2">
      <c r="A37" s="1">
        <v>35</v>
      </c>
      <c r="B37" t="s">
        <v>63</v>
      </c>
      <c r="C37">
        <v>1</v>
      </c>
      <c r="D37" t="s">
        <v>425</v>
      </c>
      <c r="E37">
        <v>0</v>
      </c>
      <c r="F37">
        <v>0</v>
      </c>
      <c r="G37">
        <v>1</v>
      </c>
      <c r="H37">
        <v>0</v>
      </c>
      <c r="I37">
        <v>1</v>
      </c>
      <c r="J37">
        <v>0</v>
      </c>
      <c r="K37">
        <v>0</v>
      </c>
      <c r="L37">
        <v>1</v>
      </c>
      <c r="M37">
        <v>1</v>
      </c>
      <c r="N37">
        <v>0</v>
      </c>
      <c r="O37">
        <v>1</v>
      </c>
      <c r="P37">
        <v>1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 x14ac:dyDescent="0.2">
      <c r="A38" s="1">
        <v>36</v>
      </c>
      <c r="B38" t="s">
        <v>64</v>
      </c>
      <c r="C38">
        <v>1</v>
      </c>
      <c r="D38" t="s">
        <v>425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  <c r="V38">
        <v>1</v>
      </c>
      <c r="W38">
        <v>1</v>
      </c>
      <c r="X38">
        <v>0</v>
      </c>
      <c r="Y38">
        <v>1</v>
      </c>
      <c r="Z38">
        <v>0</v>
      </c>
      <c r="AA38">
        <v>0</v>
      </c>
      <c r="AB38">
        <v>1</v>
      </c>
      <c r="AC38">
        <v>0</v>
      </c>
    </row>
    <row r="39" spans="1:29" x14ac:dyDescent="0.2">
      <c r="A39" s="1">
        <v>37</v>
      </c>
      <c r="B39" t="s">
        <v>65</v>
      </c>
      <c r="C39" t="s">
        <v>424</v>
      </c>
      <c r="D39" t="s">
        <v>425</v>
      </c>
      <c r="E39" t="s">
        <v>429</v>
      </c>
      <c r="F39" t="s">
        <v>434</v>
      </c>
      <c r="G39" t="s">
        <v>433</v>
      </c>
      <c r="H39" t="s">
        <v>429</v>
      </c>
      <c r="I39" t="s">
        <v>437</v>
      </c>
      <c r="J39" t="s">
        <v>436</v>
      </c>
      <c r="K39" t="s">
        <v>431</v>
      </c>
      <c r="L39" t="s">
        <v>434</v>
      </c>
      <c r="M39" t="s">
        <v>436</v>
      </c>
      <c r="N39" t="s">
        <v>435</v>
      </c>
      <c r="O39" t="s">
        <v>437</v>
      </c>
      <c r="P39" t="s">
        <v>435</v>
      </c>
      <c r="Q39" t="s">
        <v>429</v>
      </c>
      <c r="R39" t="s">
        <v>436</v>
      </c>
      <c r="S39" t="s">
        <v>428</v>
      </c>
      <c r="T39" t="s">
        <v>431</v>
      </c>
      <c r="U39" t="s">
        <v>436</v>
      </c>
      <c r="V39" t="s">
        <v>436</v>
      </c>
      <c r="W39" t="s">
        <v>432</v>
      </c>
      <c r="X39" t="s">
        <v>431</v>
      </c>
      <c r="Y39" t="s">
        <v>430</v>
      </c>
      <c r="Z39" t="s">
        <v>439</v>
      </c>
      <c r="AA39" t="s">
        <v>434</v>
      </c>
      <c r="AB39" t="s">
        <v>435</v>
      </c>
      <c r="AC39" t="s">
        <v>428</v>
      </c>
    </row>
    <row r="40" spans="1:29" x14ac:dyDescent="0.2">
      <c r="A40" s="1">
        <v>38</v>
      </c>
      <c r="B40" t="s">
        <v>66</v>
      </c>
      <c r="C40">
        <v>1</v>
      </c>
      <c r="D40" t="s">
        <v>425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0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0</v>
      </c>
      <c r="Z40">
        <v>1</v>
      </c>
      <c r="AA40">
        <v>1</v>
      </c>
      <c r="AB40">
        <v>1</v>
      </c>
      <c r="AC40">
        <v>1</v>
      </c>
    </row>
    <row r="41" spans="1:29" x14ac:dyDescent="0.2">
      <c r="A41" s="1">
        <v>39</v>
      </c>
      <c r="B41" t="s">
        <v>67</v>
      </c>
      <c r="C41">
        <v>1</v>
      </c>
      <c r="D41" t="s">
        <v>425</v>
      </c>
      <c r="E41">
        <v>1</v>
      </c>
      <c r="F41">
        <v>0</v>
      </c>
      <c r="G41">
        <v>1</v>
      </c>
      <c r="H41">
        <v>1</v>
      </c>
      <c r="I41">
        <v>1</v>
      </c>
      <c r="J41">
        <v>1</v>
      </c>
      <c r="K41">
        <v>1</v>
      </c>
      <c r="L41">
        <v>0</v>
      </c>
      <c r="M41">
        <v>1</v>
      </c>
      <c r="N41">
        <v>0</v>
      </c>
      <c r="O41">
        <v>1</v>
      </c>
      <c r="P41">
        <v>0</v>
      </c>
      <c r="Q41">
        <v>0</v>
      </c>
      <c r="R41">
        <v>1</v>
      </c>
      <c r="S41">
        <v>1</v>
      </c>
      <c r="T41">
        <v>1</v>
      </c>
      <c r="U41">
        <v>1</v>
      </c>
      <c r="V41">
        <v>0</v>
      </c>
      <c r="W41">
        <v>0</v>
      </c>
      <c r="X41">
        <v>1</v>
      </c>
      <c r="Y41">
        <v>0</v>
      </c>
      <c r="Z41">
        <v>1</v>
      </c>
      <c r="AA41">
        <v>1</v>
      </c>
      <c r="AB41">
        <v>0</v>
      </c>
      <c r="AC41">
        <v>1</v>
      </c>
    </row>
    <row r="42" spans="1:29" x14ac:dyDescent="0.2">
      <c r="A42" s="1">
        <v>40</v>
      </c>
      <c r="B42" t="s">
        <v>68</v>
      </c>
      <c r="C42">
        <v>2</v>
      </c>
      <c r="D42" t="s">
        <v>425</v>
      </c>
      <c r="E42">
        <v>45</v>
      </c>
      <c r="F42">
        <v>0</v>
      </c>
      <c r="G42">
        <v>1</v>
      </c>
      <c r="H42">
        <v>45</v>
      </c>
      <c r="I42">
        <v>2</v>
      </c>
      <c r="J42">
        <v>10</v>
      </c>
      <c r="K42">
        <v>0</v>
      </c>
      <c r="L42">
        <v>0</v>
      </c>
      <c r="M42">
        <v>0</v>
      </c>
      <c r="N42">
        <v>0</v>
      </c>
      <c r="O42">
        <v>10</v>
      </c>
      <c r="P42">
        <v>0</v>
      </c>
      <c r="Q42">
        <v>0</v>
      </c>
      <c r="R42">
        <v>7</v>
      </c>
      <c r="S42">
        <v>6</v>
      </c>
      <c r="T42">
        <v>3.8</v>
      </c>
      <c r="U42">
        <v>50</v>
      </c>
      <c r="V42">
        <v>0</v>
      </c>
      <c r="W42">
        <v>0</v>
      </c>
      <c r="X42">
        <v>6</v>
      </c>
      <c r="Y42">
        <v>0</v>
      </c>
      <c r="Z42">
        <v>100</v>
      </c>
      <c r="AA42">
        <v>0</v>
      </c>
      <c r="AB42">
        <v>0</v>
      </c>
      <c r="AC42">
        <v>0</v>
      </c>
    </row>
    <row r="43" spans="1:29" x14ac:dyDescent="0.2">
      <c r="A43" s="1">
        <v>41</v>
      </c>
      <c r="B43" t="s">
        <v>69</v>
      </c>
      <c r="C43">
        <v>2</v>
      </c>
      <c r="D43" t="s">
        <v>425</v>
      </c>
      <c r="E43">
        <v>2024</v>
      </c>
      <c r="F43">
        <v>0</v>
      </c>
      <c r="G43">
        <v>2021</v>
      </c>
      <c r="H43">
        <v>2030</v>
      </c>
      <c r="I43">
        <v>2022</v>
      </c>
      <c r="J43">
        <v>2024</v>
      </c>
      <c r="K43">
        <v>2022</v>
      </c>
      <c r="L43">
        <v>0</v>
      </c>
      <c r="M43">
        <v>2022</v>
      </c>
      <c r="N43">
        <v>0</v>
      </c>
      <c r="O43">
        <v>2022</v>
      </c>
      <c r="P43">
        <v>0</v>
      </c>
      <c r="Q43">
        <v>0</v>
      </c>
      <c r="R43">
        <v>2025</v>
      </c>
      <c r="S43">
        <v>2021</v>
      </c>
      <c r="T43">
        <v>2024</v>
      </c>
      <c r="U43">
        <v>2030</v>
      </c>
      <c r="V43">
        <v>0</v>
      </c>
      <c r="W43">
        <v>0</v>
      </c>
      <c r="X43">
        <v>2025</v>
      </c>
      <c r="Y43">
        <v>0</v>
      </c>
      <c r="Z43">
        <v>2045</v>
      </c>
      <c r="AA43">
        <v>0</v>
      </c>
      <c r="AB43">
        <v>0</v>
      </c>
      <c r="AC43">
        <v>0</v>
      </c>
    </row>
    <row r="44" spans="1:29" x14ac:dyDescent="0.2">
      <c r="A44" s="1">
        <v>42</v>
      </c>
      <c r="B44" t="s">
        <v>70</v>
      </c>
      <c r="C44">
        <v>1</v>
      </c>
      <c r="D44" t="s">
        <v>425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0</v>
      </c>
      <c r="T44">
        <v>1</v>
      </c>
      <c r="U44">
        <v>1</v>
      </c>
      <c r="V44">
        <v>1</v>
      </c>
      <c r="W44">
        <v>0</v>
      </c>
      <c r="X44">
        <v>1</v>
      </c>
      <c r="Y44">
        <v>0</v>
      </c>
      <c r="Z44">
        <v>1</v>
      </c>
      <c r="AA44">
        <v>1</v>
      </c>
      <c r="AB44">
        <v>1</v>
      </c>
      <c r="AC44">
        <v>1</v>
      </c>
    </row>
    <row r="45" spans="1:29" x14ac:dyDescent="0.2">
      <c r="A45" s="1">
        <v>43</v>
      </c>
      <c r="B45" t="s">
        <v>71</v>
      </c>
      <c r="C45">
        <v>3</v>
      </c>
      <c r="D45" t="s">
        <v>425</v>
      </c>
      <c r="E45">
        <v>3.0780216938968992E-7</v>
      </c>
      <c r="F45">
        <v>4.5207139111408482E-4</v>
      </c>
      <c r="G45">
        <v>2.1424929190609031E-7</v>
      </c>
      <c r="H45">
        <v>7.3910376277725631E-8</v>
      </c>
      <c r="I45">
        <v>2.1364873584043001E-6</v>
      </c>
      <c r="J45">
        <v>1.670870577038495E-6</v>
      </c>
      <c r="K45">
        <v>1.07256203966978E-6</v>
      </c>
      <c r="L45">
        <v>2.2242982339072021E-7</v>
      </c>
      <c r="M45">
        <v>8.5122320774953602E-8</v>
      </c>
      <c r="N45">
        <v>4.747008198083158E-7</v>
      </c>
      <c r="O45">
        <v>1.144058731399035E-6</v>
      </c>
      <c r="P45">
        <v>4.5372256679930492E-7</v>
      </c>
      <c r="Q45">
        <v>3.0573653459867501E-7</v>
      </c>
      <c r="R45">
        <v>1.543614837225815E-8</v>
      </c>
      <c r="S45">
        <v>5.5799834832488899E-6</v>
      </c>
      <c r="T45">
        <v>2.6954177897574121E-8</v>
      </c>
      <c r="U45">
        <v>7.6362692243077726E-7</v>
      </c>
      <c r="V45">
        <v>8.6700190740419624E-6</v>
      </c>
      <c r="W45">
        <v>4.6176366012347561E-7</v>
      </c>
      <c r="X45">
        <v>3.318951211417192E-8</v>
      </c>
      <c r="Y45">
        <v>4.8474742235558164E-7</v>
      </c>
      <c r="Z45">
        <v>3.6212203512583737E-8</v>
      </c>
      <c r="AA45">
        <v>2.2321428571428571E-7</v>
      </c>
      <c r="AB45">
        <v>6.046387887875783E-6</v>
      </c>
      <c r="AC45">
        <v>4.8370635154810223E-8</v>
      </c>
    </row>
    <row r="46" spans="1:29" x14ac:dyDescent="0.2">
      <c r="A46" s="1">
        <v>44</v>
      </c>
      <c r="B46" t="s">
        <v>72</v>
      </c>
      <c r="C46">
        <v>3</v>
      </c>
      <c r="D46" t="s">
        <v>425</v>
      </c>
      <c r="E46">
        <v>4.5652302930421332E-4</v>
      </c>
      <c r="F46">
        <v>0.42553191489361702</v>
      </c>
      <c r="G46">
        <v>1.1996736887566581E-3</v>
      </c>
      <c r="H46">
        <v>1.2214844456170701E-4</v>
      </c>
      <c r="I46">
        <v>9.198785760279644E-3</v>
      </c>
      <c r="J46">
        <v>9.9403578528827041E-3</v>
      </c>
      <c r="K46">
        <v>1.0655982268445499E-3</v>
      </c>
      <c r="L46">
        <v>7.536703747249104E-4</v>
      </c>
      <c r="M46">
        <v>5.5083247311662117E-5</v>
      </c>
      <c r="N46">
        <v>0</v>
      </c>
      <c r="O46">
        <v>6.9103724690760832E-3</v>
      </c>
      <c r="P46">
        <v>1.9745285813012139E-3</v>
      </c>
      <c r="Q46">
        <v>0</v>
      </c>
      <c r="R46">
        <v>2.0632254816599889E-4</v>
      </c>
      <c r="S46">
        <v>1.404691670178396E-2</v>
      </c>
      <c r="T46">
        <v>6.6082497389741355E-5</v>
      </c>
      <c r="U46">
        <v>4.7034476271106719E-3</v>
      </c>
      <c r="V46">
        <v>4.7528517110266157E-2</v>
      </c>
      <c r="W46">
        <v>0</v>
      </c>
      <c r="X46">
        <v>1.7219706231811691E-4</v>
      </c>
      <c r="Y46">
        <v>0</v>
      </c>
      <c r="Z46">
        <v>2.042717304266828E-4</v>
      </c>
      <c r="AA46">
        <v>4.1929424392861929E-4</v>
      </c>
      <c r="AB46">
        <v>3.768749528906309E-3</v>
      </c>
      <c r="AC46">
        <v>4.937142766863675E-5</v>
      </c>
    </row>
    <row r="47" spans="1:29" x14ac:dyDescent="0.2">
      <c r="A47" s="1">
        <v>45</v>
      </c>
      <c r="B47" t="s">
        <v>73</v>
      </c>
      <c r="C47">
        <v>3</v>
      </c>
      <c r="D47" t="s">
        <v>425</v>
      </c>
      <c r="E47">
        <v>3.0780245361647878E-7</v>
      </c>
      <c r="F47">
        <v>4.5207139111408482E-4</v>
      </c>
      <c r="G47">
        <v>2.142494755172839E-7</v>
      </c>
      <c r="H47">
        <v>7.3910250634833616E-8</v>
      </c>
      <c r="I47">
        <v>2.136487404050084E-6</v>
      </c>
      <c r="J47">
        <v>1.670870577038495E-6</v>
      </c>
      <c r="K47">
        <v>1.072561475979305E-6</v>
      </c>
      <c r="L47">
        <v>2.2242974670445591E-7</v>
      </c>
      <c r="M47">
        <v>8.51220744181438E-8</v>
      </c>
      <c r="N47">
        <v>0</v>
      </c>
      <c r="O47">
        <v>1.144058731399035E-6</v>
      </c>
      <c r="P47">
        <v>4.5372178451681681E-7</v>
      </c>
      <c r="Q47">
        <v>0</v>
      </c>
      <c r="R47">
        <v>1.543614837225815E-8</v>
      </c>
      <c r="S47">
        <v>5.5799834832488899E-6</v>
      </c>
      <c r="T47">
        <v>2.6954177897574121E-8</v>
      </c>
      <c r="U47">
        <v>7.6362925494220854E-7</v>
      </c>
      <c r="V47">
        <v>8.6700190740419624E-6</v>
      </c>
      <c r="W47">
        <v>0</v>
      </c>
      <c r="X47">
        <v>3.318951211417192E-8</v>
      </c>
      <c r="Y47">
        <v>0</v>
      </c>
      <c r="Z47">
        <v>3.6212203512583737E-8</v>
      </c>
      <c r="AA47">
        <v>2.2321428571428571E-7</v>
      </c>
      <c r="AB47">
        <v>6.0464025114337467E-6</v>
      </c>
      <c r="AC47">
        <v>4.8370635154810223E-8</v>
      </c>
    </row>
    <row r="48" spans="1:29" x14ac:dyDescent="0.2">
      <c r="A48" s="1">
        <v>46</v>
      </c>
      <c r="B48" t="s">
        <v>74</v>
      </c>
      <c r="C48">
        <v>3</v>
      </c>
      <c r="D48" t="s">
        <v>425</v>
      </c>
      <c r="E48">
        <v>3.7160050567396813E-7</v>
      </c>
      <c r="F48">
        <v>5.0352720809268927E-4</v>
      </c>
      <c r="G48">
        <v>2.4014498993912562E-7</v>
      </c>
      <c r="H48">
        <v>7.4002456141519343E-8</v>
      </c>
      <c r="I48">
        <v>6.4170313144711107E-5</v>
      </c>
      <c r="J48">
        <v>3.2485610498829549E-6</v>
      </c>
      <c r="K48">
        <v>4.9792539384653838E-5</v>
      </c>
      <c r="L48">
        <v>2.4457320789043059E-7</v>
      </c>
      <c r="M48">
        <v>8.5142613878246068E-8</v>
      </c>
      <c r="N48">
        <v>0</v>
      </c>
      <c r="O48">
        <v>7.7833125778331257E-5</v>
      </c>
      <c r="P48">
        <v>6.1407378514098637E-7</v>
      </c>
      <c r="Q48">
        <v>0</v>
      </c>
      <c r="R48">
        <v>1.543614837225815E-8</v>
      </c>
      <c r="S48">
        <v>7.4399226248047021E-5</v>
      </c>
      <c r="T48">
        <v>0</v>
      </c>
      <c r="U48">
        <v>1.364077828824601E-6</v>
      </c>
      <c r="V48">
        <v>8.6700190740419624E-6</v>
      </c>
      <c r="W48">
        <v>0</v>
      </c>
      <c r="X48">
        <v>3.318951211417192E-8</v>
      </c>
      <c r="Y48">
        <v>0</v>
      </c>
      <c r="Z48">
        <v>3.6589828027808267E-8</v>
      </c>
      <c r="AA48">
        <v>2.2522522522522519E-7</v>
      </c>
      <c r="AB48">
        <v>1.163874725180081E-4</v>
      </c>
      <c r="AC48">
        <v>0</v>
      </c>
    </row>
    <row r="49" spans="1:29" x14ac:dyDescent="0.2">
      <c r="A49" s="1">
        <v>47</v>
      </c>
      <c r="B49" t="s">
        <v>75</v>
      </c>
      <c r="C49">
        <v>3</v>
      </c>
      <c r="D49" t="s">
        <v>425</v>
      </c>
      <c r="E49">
        <v>1.792837613733136E-6</v>
      </c>
      <c r="F49">
        <v>4.4238000442379998E-3</v>
      </c>
      <c r="G49">
        <v>1.9868668103833659E-6</v>
      </c>
      <c r="H49">
        <v>5.9319017677067268E-5</v>
      </c>
      <c r="I49">
        <v>2.2100694920990678E-6</v>
      </c>
      <c r="J49">
        <v>3.4404245759160649E-6</v>
      </c>
      <c r="K49">
        <v>1.0961737223130629E-6</v>
      </c>
      <c r="L49">
        <v>2.456723283902013E-6</v>
      </c>
      <c r="M49">
        <v>3.5285815102328871E-4</v>
      </c>
      <c r="N49">
        <v>0</v>
      </c>
      <c r="O49">
        <v>1.16112596707279E-6</v>
      </c>
      <c r="P49">
        <v>1.7375439815820341E-6</v>
      </c>
      <c r="Q49">
        <v>0</v>
      </c>
      <c r="R49">
        <v>0</v>
      </c>
      <c r="S49">
        <v>6.0324182154900439E-6</v>
      </c>
      <c r="T49">
        <v>0</v>
      </c>
      <c r="U49">
        <v>1.734785927416557E-6</v>
      </c>
      <c r="V49">
        <v>0</v>
      </c>
      <c r="W49">
        <v>0</v>
      </c>
      <c r="X49">
        <v>0</v>
      </c>
      <c r="Y49">
        <v>0</v>
      </c>
      <c r="Z49">
        <v>3.5087719298245611E-6</v>
      </c>
      <c r="AA49">
        <v>2.5000000000000001E-5</v>
      </c>
      <c r="AB49">
        <v>6.3777295805667024E-6</v>
      </c>
      <c r="AC49">
        <v>0</v>
      </c>
    </row>
    <row r="50" spans="1:29" x14ac:dyDescent="0.2">
      <c r="A50" s="1">
        <v>48</v>
      </c>
      <c r="B50" t="s">
        <v>76</v>
      </c>
      <c r="C50">
        <v>3</v>
      </c>
      <c r="D50" t="s">
        <v>425</v>
      </c>
      <c r="E50">
        <v>3.6266968407843819E-4</v>
      </c>
      <c r="F50">
        <v>0</v>
      </c>
      <c r="G50">
        <v>4.0612435527758598E-3</v>
      </c>
      <c r="H50">
        <v>0</v>
      </c>
      <c r="I50">
        <v>0.38610038610038611</v>
      </c>
      <c r="J50">
        <v>0.4504504504504504</v>
      </c>
      <c r="K50">
        <v>4.3581834045605768E-5</v>
      </c>
      <c r="L50">
        <v>8.2968961311573341E-4</v>
      </c>
      <c r="M50">
        <v>10</v>
      </c>
      <c r="N50">
        <v>0</v>
      </c>
      <c r="O50">
        <v>6.5086369612475756E-4</v>
      </c>
      <c r="P50">
        <v>4.7812574707147984E-3</v>
      </c>
      <c r="Q50">
        <v>0</v>
      </c>
      <c r="R50">
        <v>0</v>
      </c>
      <c r="S50">
        <v>6.0496067755595892E-2</v>
      </c>
      <c r="T50">
        <v>0</v>
      </c>
      <c r="U50">
        <v>1.370257197275929E-3</v>
      </c>
      <c r="V50">
        <v>0</v>
      </c>
      <c r="W50">
        <v>0</v>
      </c>
      <c r="X50">
        <v>0</v>
      </c>
      <c r="Y50">
        <v>0</v>
      </c>
      <c r="Z50">
        <v>5.5555555555555554</v>
      </c>
      <c r="AA50">
        <v>0</v>
      </c>
      <c r="AB50">
        <v>0</v>
      </c>
      <c r="AC50">
        <v>0</v>
      </c>
    </row>
    <row r="51" spans="1:29" x14ac:dyDescent="0.2">
      <c r="A51" s="1">
        <v>49</v>
      </c>
      <c r="B51" t="s">
        <v>77</v>
      </c>
      <c r="C51">
        <v>3</v>
      </c>
      <c r="D51" t="s">
        <v>425</v>
      </c>
      <c r="E51">
        <v>2.4452346899576902E-7</v>
      </c>
      <c r="F51">
        <v>0</v>
      </c>
      <c r="G51">
        <v>7.2529307279839105E-7</v>
      </c>
      <c r="H51">
        <v>0</v>
      </c>
      <c r="I51">
        <v>8.9670738017075106E-5</v>
      </c>
      <c r="J51">
        <v>7.5811562779555132E-5</v>
      </c>
      <c r="K51">
        <v>4.3866658918703411E-8</v>
      </c>
      <c r="L51">
        <v>2.4486500155380308E-7</v>
      </c>
      <c r="M51">
        <v>1.5873015873015869E-2</v>
      </c>
      <c r="N51">
        <v>0</v>
      </c>
      <c r="O51">
        <v>1.0775420834060671E-7</v>
      </c>
      <c r="P51">
        <v>1.09870586732006E-6</v>
      </c>
      <c r="Q51">
        <v>0</v>
      </c>
      <c r="R51">
        <v>0</v>
      </c>
      <c r="S51">
        <v>2.4025178386949521E-5</v>
      </c>
      <c r="T51">
        <v>0</v>
      </c>
      <c r="U51">
        <v>2.22463718948236E-7</v>
      </c>
      <c r="V51">
        <v>0</v>
      </c>
      <c r="W51">
        <v>0</v>
      </c>
      <c r="X51">
        <v>0</v>
      </c>
      <c r="Y51">
        <v>0</v>
      </c>
      <c r="Z51">
        <v>1E-3</v>
      </c>
      <c r="AA51">
        <v>0</v>
      </c>
      <c r="AB51">
        <v>0</v>
      </c>
      <c r="AC51">
        <v>0</v>
      </c>
    </row>
    <row r="52" spans="1:29" x14ac:dyDescent="0.2">
      <c r="A52" s="1">
        <v>50</v>
      </c>
      <c r="B52" t="s">
        <v>78</v>
      </c>
      <c r="C52">
        <v>2</v>
      </c>
      <c r="D52" t="s">
        <v>425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29" x14ac:dyDescent="0.2">
      <c r="A53" s="1">
        <v>51</v>
      </c>
      <c r="B53" t="s">
        <v>79</v>
      </c>
      <c r="C53">
        <v>1</v>
      </c>
      <c r="D53" t="s">
        <v>425</v>
      </c>
      <c r="E53">
        <v>0</v>
      </c>
      <c r="F53">
        <v>1</v>
      </c>
      <c r="G53">
        <v>0</v>
      </c>
      <c r="H53">
        <v>0</v>
      </c>
      <c r="I53">
        <v>1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</row>
    <row r="54" spans="1:29" x14ac:dyDescent="0.2">
      <c r="A54" s="1">
        <v>52</v>
      </c>
      <c r="B54" t="s">
        <v>80</v>
      </c>
      <c r="C54">
        <v>3</v>
      </c>
      <c r="D54" t="s">
        <v>425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</row>
    <row r="55" spans="1:29" x14ac:dyDescent="0.2">
      <c r="A55" s="1">
        <v>53</v>
      </c>
      <c r="B55" t="s">
        <v>81</v>
      </c>
      <c r="C55">
        <v>1</v>
      </c>
      <c r="D55" t="s">
        <v>425</v>
      </c>
      <c r="E55">
        <v>1</v>
      </c>
      <c r="F55">
        <v>1</v>
      </c>
      <c r="G55">
        <v>1</v>
      </c>
      <c r="H55">
        <v>0</v>
      </c>
      <c r="I55">
        <v>1</v>
      </c>
      <c r="J55">
        <v>1</v>
      </c>
      <c r="K55">
        <v>0</v>
      </c>
      <c r="L55">
        <v>1</v>
      </c>
      <c r="M55">
        <v>1</v>
      </c>
      <c r="N55">
        <v>1</v>
      </c>
      <c r="O55">
        <v>1</v>
      </c>
      <c r="P55">
        <v>0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0</v>
      </c>
      <c r="X55">
        <v>1</v>
      </c>
      <c r="Y55">
        <v>0</v>
      </c>
      <c r="Z55">
        <v>1</v>
      </c>
      <c r="AA55">
        <v>1</v>
      </c>
      <c r="AB55">
        <v>0</v>
      </c>
      <c r="AC55">
        <v>1</v>
      </c>
    </row>
    <row r="56" spans="1:29" x14ac:dyDescent="0.2">
      <c r="A56" s="1">
        <v>54</v>
      </c>
      <c r="B56" t="s">
        <v>82</v>
      </c>
      <c r="C56">
        <v>3</v>
      </c>
      <c r="D56" t="s">
        <v>425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</row>
    <row r="57" spans="1:29" x14ac:dyDescent="0.2">
      <c r="A57" s="1">
        <v>55</v>
      </c>
      <c r="B57" t="s">
        <v>83</v>
      </c>
      <c r="C57">
        <v>3</v>
      </c>
      <c r="D57" t="s">
        <v>425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</row>
    <row r="58" spans="1:29" x14ac:dyDescent="0.2">
      <c r="A58" s="1">
        <v>56</v>
      </c>
      <c r="B58" t="s">
        <v>84</v>
      </c>
      <c r="C58">
        <v>3</v>
      </c>
      <c r="D58" t="s">
        <v>425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</row>
    <row r="59" spans="1:29" x14ac:dyDescent="0.2">
      <c r="A59" s="1">
        <v>57</v>
      </c>
      <c r="B59" t="s">
        <v>85</v>
      </c>
      <c r="C59">
        <v>3</v>
      </c>
      <c r="D59" t="s">
        <v>425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33.333333333333343</v>
      </c>
      <c r="AB59">
        <v>0</v>
      </c>
      <c r="AC59">
        <v>0</v>
      </c>
    </row>
    <row r="60" spans="1:29" x14ac:dyDescent="0.2">
      <c r="A60" s="1">
        <v>58</v>
      </c>
      <c r="B60" t="s">
        <v>86</v>
      </c>
      <c r="C60">
        <v>1</v>
      </c>
      <c r="D60" t="s">
        <v>425</v>
      </c>
      <c r="E60">
        <v>0</v>
      </c>
      <c r="F60">
        <v>0</v>
      </c>
      <c r="G60">
        <v>1</v>
      </c>
      <c r="H60">
        <v>1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  <c r="O60">
        <v>1</v>
      </c>
      <c r="P60">
        <v>0</v>
      </c>
      <c r="Q60">
        <v>0</v>
      </c>
      <c r="R60">
        <v>1</v>
      </c>
      <c r="S60">
        <v>0</v>
      </c>
      <c r="T60">
        <v>1</v>
      </c>
      <c r="U60">
        <v>0</v>
      </c>
      <c r="V60">
        <v>1</v>
      </c>
      <c r="W60">
        <v>0</v>
      </c>
      <c r="X60">
        <v>0</v>
      </c>
      <c r="Y60">
        <v>0</v>
      </c>
      <c r="Z60">
        <v>1</v>
      </c>
      <c r="AA60">
        <v>1</v>
      </c>
      <c r="AB60">
        <v>0</v>
      </c>
      <c r="AC60">
        <v>1</v>
      </c>
    </row>
    <row r="61" spans="1:29" x14ac:dyDescent="0.2">
      <c r="A61" s="1">
        <v>59</v>
      </c>
      <c r="B61" t="s">
        <v>87</v>
      </c>
      <c r="C61">
        <v>3</v>
      </c>
      <c r="D61" t="s">
        <v>425</v>
      </c>
      <c r="E61">
        <v>0.41493775933609961</v>
      </c>
      <c r="F61">
        <v>0</v>
      </c>
      <c r="G61">
        <v>0.75757575757575757</v>
      </c>
      <c r="H61">
        <v>0.138121546961326</v>
      </c>
      <c r="I61">
        <v>0</v>
      </c>
      <c r="J61">
        <v>0</v>
      </c>
      <c r="K61">
        <v>0</v>
      </c>
      <c r="L61">
        <v>0.7246376811594204</v>
      </c>
      <c r="M61">
        <v>3.9463299131807419E-2</v>
      </c>
      <c r="N61">
        <v>0</v>
      </c>
      <c r="O61">
        <v>0</v>
      </c>
      <c r="P61">
        <v>0</v>
      </c>
      <c r="Q61">
        <v>0</v>
      </c>
      <c r="R61">
        <v>0.14224751066856331</v>
      </c>
      <c r="S61">
        <v>0</v>
      </c>
      <c r="T61">
        <v>8.4245998315080034E-2</v>
      </c>
      <c r="U61">
        <v>50</v>
      </c>
      <c r="V61">
        <v>0</v>
      </c>
      <c r="W61">
        <v>0</v>
      </c>
      <c r="X61">
        <v>9.057971014492755E-2</v>
      </c>
      <c r="Y61">
        <v>0</v>
      </c>
      <c r="Z61">
        <v>7.7519379844961239E-2</v>
      </c>
      <c r="AA61">
        <v>0.23923444976076561</v>
      </c>
      <c r="AB61">
        <v>0</v>
      </c>
      <c r="AC61">
        <v>3.6324010170722849E-2</v>
      </c>
    </row>
    <row r="62" spans="1:29" x14ac:dyDescent="0.2">
      <c r="A62" s="1">
        <v>60</v>
      </c>
      <c r="B62" t="s">
        <v>88</v>
      </c>
      <c r="C62">
        <v>3</v>
      </c>
      <c r="D62" t="s">
        <v>425</v>
      </c>
      <c r="E62">
        <v>2.7998656064508897E-4</v>
      </c>
      <c r="F62">
        <v>0</v>
      </c>
      <c r="G62">
        <v>1.349351029622303E-4</v>
      </c>
      <c r="H62">
        <v>8.3563131946185341E-5</v>
      </c>
      <c r="I62">
        <v>0</v>
      </c>
      <c r="J62">
        <v>0</v>
      </c>
      <c r="K62">
        <v>0</v>
      </c>
      <c r="L62">
        <v>2.141942227534239E-4</v>
      </c>
      <c r="M62">
        <v>6.0979328007805352E-5</v>
      </c>
      <c r="N62">
        <v>0</v>
      </c>
      <c r="O62">
        <v>0.14513788098693761</v>
      </c>
      <c r="P62">
        <v>0</v>
      </c>
      <c r="Q62">
        <v>0.109051254089422</v>
      </c>
      <c r="R62">
        <v>1.063829787234043E-5</v>
      </c>
      <c r="S62">
        <v>0</v>
      </c>
      <c r="T62">
        <v>3.4364261168384877E-5</v>
      </c>
      <c r="U62">
        <v>7.0921985815602844E-3</v>
      </c>
      <c r="V62">
        <v>0</v>
      </c>
      <c r="W62">
        <v>0</v>
      </c>
      <c r="X62">
        <v>1.7452006980802788E-5</v>
      </c>
      <c r="Y62">
        <v>0</v>
      </c>
      <c r="Z62">
        <v>1.3739283358979999E-5</v>
      </c>
      <c r="AA62">
        <v>1.274859765425803E-4</v>
      </c>
      <c r="AB62">
        <v>0</v>
      </c>
      <c r="AC62">
        <v>3.5587188612099643E-5</v>
      </c>
    </row>
    <row r="63" spans="1:29" x14ac:dyDescent="0.2">
      <c r="A63" s="1">
        <v>61</v>
      </c>
      <c r="B63" t="s">
        <v>89</v>
      </c>
      <c r="C63">
        <v>3</v>
      </c>
      <c r="D63" t="s">
        <v>425</v>
      </c>
      <c r="E63">
        <v>0.70422535211267612</v>
      </c>
      <c r="F63">
        <v>0</v>
      </c>
      <c r="G63">
        <v>0.5714285714285714</v>
      </c>
      <c r="H63">
        <v>7.6103500761035003E-2</v>
      </c>
      <c r="I63">
        <v>0</v>
      </c>
      <c r="J63">
        <v>0</v>
      </c>
      <c r="K63">
        <v>0</v>
      </c>
      <c r="L63">
        <v>0.32258064516129031</v>
      </c>
      <c r="M63">
        <v>1.587301587301587</v>
      </c>
      <c r="N63">
        <v>0</v>
      </c>
      <c r="O63">
        <v>0</v>
      </c>
      <c r="P63">
        <v>0</v>
      </c>
      <c r="Q63">
        <v>0</v>
      </c>
      <c r="R63">
        <v>0.15723270440251569</v>
      </c>
      <c r="S63">
        <v>0</v>
      </c>
      <c r="T63">
        <v>0.81967213114754101</v>
      </c>
      <c r="U63">
        <v>0</v>
      </c>
      <c r="V63">
        <v>0</v>
      </c>
      <c r="W63">
        <v>0</v>
      </c>
      <c r="X63">
        <v>9.9800399201596807E-2</v>
      </c>
      <c r="Y63">
        <v>0</v>
      </c>
      <c r="Z63">
        <v>4.2354934349851762E-2</v>
      </c>
      <c r="AA63">
        <v>9.4339622641509441E-2</v>
      </c>
      <c r="AB63">
        <v>0</v>
      </c>
      <c r="AC63">
        <v>0.1890359168241966</v>
      </c>
    </row>
    <row r="64" spans="1:29" x14ac:dyDescent="0.2">
      <c r="A64" s="1">
        <v>62</v>
      </c>
      <c r="B64" t="s">
        <v>90</v>
      </c>
      <c r="C64">
        <v>3</v>
      </c>
      <c r="D64" t="s">
        <v>425</v>
      </c>
      <c r="E64">
        <v>4.7474363843524501E-4</v>
      </c>
      <c r="F64">
        <v>0</v>
      </c>
      <c r="G64">
        <v>1.0216664810639229E-4</v>
      </c>
      <c r="H64">
        <v>4.6051116739580937E-5</v>
      </c>
      <c r="I64">
        <v>0</v>
      </c>
      <c r="J64">
        <v>0</v>
      </c>
      <c r="K64">
        <v>0</v>
      </c>
      <c r="L64">
        <v>9.5069957228026248E-5</v>
      </c>
      <c r="M64">
        <v>2.4509803921568631E-3</v>
      </c>
      <c r="N64">
        <v>0</v>
      </c>
      <c r="O64">
        <v>1.5151515151515149</v>
      </c>
      <c r="P64">
        <v>0</v>
      </c>
      <c r="Q64">
        <v>0.38610038610038611</v>
      </c>
      <c r="R64">
        <v>1.176470588235294E-5</v>
      </c>
      <c r="S64">
        <v>0</v>
      </c>
      <c r="T64">
        <v>3.3333333333333332E-4</v>
      </c>
      <c r="U64">
        <v>0.25</v>
      </c>
      <c r="V64">
        <v>0</v>
      </c>
      <c r="W64">
        <v>0</v>
      </c>
      <c r="X64">
        <v>1.9230769230769231E-5</v>
      </c>
      <c r="Y64">
        <v>0</v>
      </c>
      <c r="Z64">
        <v>7.5070002777590096E-6</v>
      </c>
      <c r="AA64">
        <v>5.0215928492517829E-5</v>
      </c>
      <c r="AB64">
        <v>0</v>
      </c>
      <c r="AC64">
        <v>1.851851851851852E-4</v>
      </c>
    </row>
    <row r="65" spans="1:29" x14ac:dyDescent="0.2">
      <c r="A65" s="1">
        <v>63</v>
      </c>
      <c r="B65" t="s">
        <v>91</v>
      </c>
      <c r="C65">
        <v>1</v>
      </c>
      <c r="D65" t="s">
        <v>425</v>
      </c>
      <c r="E65">
        <v>1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1</v>
      </c>
      <c r="N65">
        <v>0</v>
      </c>
      <c r="O65">
        <v>1</v>
      </c>
      <c r="P65">
        <v>0</v>
      </c>
      <c r="Q65">
        <v>0</v>
      </c>
      <c r="R65">
        <v>1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</row>
    <row r="66" spans="1:29" x14ac:dyDescent="0.2">
      <c r="A66" s="1">
        <v>64</v>
      </c>
      <c r="B66" t="s">
        <v>92</v>
      </c>
      <c r="C66">
        <v>1</v>
      </c>
      <c r="D66" t="s">
        <v>425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</row>
    <row r="67" spans="1:29" x14ac:dyDescent="0.2">
      <c r="A67" s="1">
        <v>65</v>
      </c>
      <c r="B67" t="s">
        <v>93</v>
      </c>
      <c r="C67">
        <v>1</v>
      </c>
      <c r="D67" t="s">
        <v>425</v>
      </c>
      <c r="E67">
        <v>1</v>
      </c>
      <c r="F67">
        <v>0</v>
      </c>
      <c r="G67">
        <v>0</v>
      </c>
      <c r="H67">
        <v>1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>
        <v>1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</row>
    <row r="68" spans="1:29" x14ac:dyDescent="0.2">
      <c r="A68" s="1">
        <v>66</v>
      </c>
      <c r="B68" t="s">
        <v>94</v>
      </c>
      <c r="C68">
        <v>3</v>
      </c>
      <c r="D68" t="s">
        <v>425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20</v>
      </c>
      <c r="N68">
        <v>0</v>
      </c>
      <c r="O68">
        <v>0</v>
      </c>
      <c r="P68">
        <v>0</v>
      </c>
      <c r="Q68">
        <v>50</v>
      </c>
      <c r="R68">
        <v>100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</row>
    <row r="69" spans="1:29" x14ac:dyDescent="0.2">
      <c r="A69" s="1">
        <v>67</v>
      </c>
      <c r="B69" t="s">
        <v>95</v>
      </c>
      <c r="C69">
        <v>3</v>
      </c>
      <c r="D69" t="s">
        <v>425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3.2258064516129031E-2</v>
      </c>
      <c r="N69">
        <v>0</v>
      </c>
      <c r="O69">
        <v>0</v>
      </c>
      <c r="P69">
        <v>0</v>
      </c>
      <c r="Q69">
        <v>2.0012007204322599E-2</v>
      </c>
      <c r="R69">
        <v>5.5555555555555558E-3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29" x14ac:dyDescent="0.2">
      <c r="A70" s="1">
        <v>68</v>
      </c>
      <c r="B70" t="s">
        <v>96</v>
      </c>
      <c r="C70">
        <v>3</v>
      </c>
      <c r="D70" t="s">
        <v>425</v>
      </c>
      <c r="E70">
        <v>0.37878787878787878</v>
      </c>
      <c r="F70">
        <v>11.111111111111111</v>
      </c>
      <c r="G70">
        <v>5.9340137669119386E-3</v>
      </c>
      <c r="H70">
        <v>0</v>
      </c>
      <c r="I70">
        <v>7.4404761904761904E-2</v>
      </c>
      <c r="J70">
        <v>2.8571428571428572</v>
      </c>
      <c r="K70">
        <v>0.27624309392265189</v>
      </c>
      <c r="L70">
        <v>2.237637055269635E-2</v>
      </c>
      <c r="M70">
        <v>4.928536224741252E-2</v>
      </c>
      <c r="N70">
        <v>0</v>
      </c>
      <c r="O70">
        <v>0.1180637544273908</v>
      </c>
      <c r="P70">
        <v>9.4517958412098299E-2</v>
      </c>
      <c r="Q70">
        <v>0.34246575342465752</v>
      </c>
      <c r="R70">
        <v>6.0543682266755456E-3</v>
      </c>
      <c r="S70">
        <v>0.16025641025641019</v>
      </c>
      <c r="T70">
        <v>7.087172218284904E-2</v>
      </c>
      <c r="U70">
        <v>0.24096385542168669</v>
      </c>
      <c r="V70">
        <v>0.9174311926605504</v>
      </c>
      <c r="W70">
        <v>0</v>
      </c>
      <c r="X70">
        <v>0</v>
      </c>
      <c r="Y70">
        <v>0</v>
      </c>
      <c r="Z70">
        <v>9.3207937587965004E-4</v>
      </c>
      <c r="AA70">
        <v>4.9285362247412524E-3</v>
      </c>
      <c r="AB70">
        <v>4.754659566375048E-3</v>
      </c>
      <c r="AC70">
        <v>9.7172286463900505E-3</v>
      </c>
    </row>
    <row r="71" spans="1:29" x14ac:dyDescent="0.2">
      <c r="A71" s="1">
        <v>69</v>
      </c>
      <c r="B71" t="s">
        <v>97</v>
      </c>
      <c r="C71">
        <v>2</v>
      </c>
      <c r="D71" t="s">
        <v>425</v>
      </c>
      <c r="E71">
        <v>0</v>
      </c>
      <c r="F71">
        <v>0</v>
      </c>
      <c r="G71">
        <v>68.89</v>
      </c>
      <c r="H71">
        <v>0</v>
      </c>
      <c r="I71">
        <v>89.97</v>
      </c>
      <c r="J71">
        <v>65.209999999999994</v>
      </c>
      <c r="K71">
        <v>94.46</v>
      </c>
      <c r="L71">
        <v>78.41</v>
      </c>
      <c r="M71">
        <v>95.66</v>
      </c>
      <c r="N71">
        <v>0</v>
      </c>
      <c r="O71">
        <v>100</v>
      </c>
      <c r="P71">
        <v>0</v>
      </c>
      <c r="Q71">
        <v>26.6</v>
      </c>
      <c r="R71">
        <v>0</v>
      </c>
      <c r="S71">
        <v>34.869999999999997</v>
      </c>
      <c r="T71">
        <v>0</v>
      </c>
      <c r="U71">
        <v>51.18</v>
      </c>
      <c r="V71">
        <v>0</v>
      </c>
      <c r="W71">
        <v>0</v>
      </c>
      <c r="X71">
        <v>0</v>
      </c>
      <c r="Y71">
        <v>0</v>
      </c>
      <c r="Z71">
        <v>87.35</v>
      </c>
      <c r="AA71">
        <v>0</v>
      </c>
      <c r="AB71">
        <v>0</v>
      </c>
      <c r="AC71">
        <v>0</v>
      </c>
    </row>
    <row r="72" spans="1:29" x14ac:dyDescent="0.2">
      <c r="A72" s="1">
        <v>70</v>
      </c>
      <c r="B72" t="s">
        <v>98</v>
      </c>
      <c r="C72">
        <v>3</v>
      </c>
      <c r="D72" t="s">
        <v>425</v>
      </c>
      <c r="E72">
        <v>2.2222222222222219</v>
      </c>
      <c r="F72">
        <v>100</v>
      </c>
      <c r="G72">
        <v>1.3888888888888891</v>
      </c>
      <c r="H72">
        <v>0</v>
      </c>
      <c r="I72">
        <v>0.95238095238095233</v>
      </c>
      <c r="J72">
        <v>3.333333333333333</v>
      </c>
      <c r="K72">
        <v>2</v>
      </c>
      <c r="L72">
        <v>1.408450704225352</v>
      </c>
      <c r="M72">
        <v>0.21413276231263381</v>
      </c>
      <c r="N72">
        <v>0</v>
      </c>
      <c r="O72">
        <v>5</v>
      </c>
      <c r="P72">
        <v>0.17421602787456439</v>
      </c>
      <c r="Q72">
        <v>0.34246575342465752</v>
      </c>
      <c r="R72">
        <v>0.36496350364963498</v>
      </c>
      <c r="S72">
        <v>1.9230769230769229</v>
      </c>
      <c r="T72">
        <v>0</v>
      </c>
      <c r="U72">
        <v>3.7037037037037028</v>
      </c>
      <c r="V72">
        <v>50</v>
      </c>
      <c r="W72">
        <v>0</v>
      </c>
      <c r="X72">
        <v>2.705334920463153E-3</v>
      </c>
      <c r="Y72">
        <v>0</v>
      </c>
      <c r="Z72">
        <v>5.2631578947368416</v>
      </c>
      <c r="AA72">
        <v>1.25</v>
      </c>
      <c r="AB72">
        <v>6.9108500345542501E-2</v>
      </c>
      <c r="AC72">
        <v>0</v>
      </c>
    </row>
    <row r="73" spans="1:29" x14ac:dyDescent="0.2">
      <c r="A73" s="1">
        <v>71</v>
      </c>
      <c r="B73" t="s">
        <v>99</v>
      </c>
      <c r="C73">
        <v>3</v>
      </c>
      <c r="D73" t="s">
        <v>425</v>
      </c>
      <c r="E73">
        <v>2.5506690404893199E-4</v>
      </c>
      <c r="F73">
        <v>1.132246376811594E-2</v>
      </c>
      <c r="G73">
        <v>1.0597713028365279E-6</v>
      </c>
      <c r="H73">
        <v>0</v>
      </c>
      <c r="I73">
        <v>1.728345857215472E-5</v>
      </c>
      <c r="J73">
        <v>4.7804117846711323E-4</v>
      </c>
      <c r="K73">
        <v>2.7797081306462821E-4</v>
      </c>
      <c r="L73">
        <v>6.6042346352481211E-6</v>
      </c>
      <c r="M73">
        <v>7.6161462300076155E-5</v>
      </c>
      <c r="N73">
        <v>0</v>
      </c>
      <c r="O73">
        <v>1.95388823759281E-5</v>
      </c>
      <c r="P73">
        <v>2.1711801884150169E-5</v>
      </c>
      <c r="Q73">
        <v>1.063829787234043E-4</v>
      </c>
      <c r="R73">
        <v>4.5296768573826712E-7</v>
      </c>
      <c r="S73">
        <v>6.3711757813769256E-5</v>
      </c>
      <c r="T73">
        <v>2.8901734104046238E-5</v>
      </c>
      <c r="U73">
        <v>3.9140475165368513E-5</v>
      </c>
      <c r="V73">
        <v>1.6798252981689899E-4</v>
      </c>
      <c r="W73">
        <v>0</v>
      </c>
      <c r="X73">
        <v>0</v>
      </c>
      <c r="Y73">
        <v>0</v>
      </c>
      <c r="Z73">
        <v>1.652348242967234E-7</v>
      </c>
      <c r="AA73">
        <v>2.6237560116809619E-6</v>
      </c>
      <c r="AB73">
        <v>7.6278814322110178E-6</v>
      </c>
      <c r="AC73">
        <v>9.5198837051006578E-6</v>
      </c>
    </row>
    <row r="74" spans="1:29" x14ac:dyDescent="0.2">
      <c r="A74" s="1">
        <v>72</v>
      </c>
      <c r="B74" t="s">
        <v>100</v>
      </c>
      <c r="C74">
        <v>3</v>
      </c>
      <c r="D74" t="s">
        <v>425</v>
      </c>
      <c r="E74">
        <v>3.0680116829884892E-4</v>
      </c>
      <c r="F74">
        <v>1.2965123816932451E-2</v>
      </c>
      <c r="G74">
        <v>1.06431307595036E-6</v>
      </c>
      <c r="H74">
        <v>0</v>
      </c>
      <c r="I74">
        <v>1.8749368380652679E-5</v>
      </c>
      <c r="J74">
        <v>3.55909883617468E-3</v>
      </c>
      <c r="K74">
        <v>3.2214730507671942E-4</v>
      </c>
      <c r="L74">
        <v>6.7113643532593738E-6</v>
      </c>
      <c r="M74">
        <v>9.8910990000098908E-5</v>
      </c>
      <c r="N74">
        <v>0</v>
      </c>
      <c r="O74">
        <v>2.001040541081362E-5</v>
      </c>
      <c r="P74">
        <v>4.7416578827454393E-5</v>
      </c>
      <c r="Q74">
        <v>0</v>
      </c>
      <c r="R74">
        <v>4.6061722708429302E-7</v>
      </c>
      <c r="S74">
        <v>6.9509706335392683E-5</v>
      </c>
      <c r="T74">
        <v>0</v>
      </c>
      <c r="U74">
        <v>4.1897100720630128E-5</v>
      </c>
      <c r="V74">
        <v>1.707650273224044E-4</v>
      </c>
      <c r="W74">
        <v>0</v>
      </c>
      <c r="X74">
        <v>0</v>
      </c>
      <c r="Y74">
        <v>0</v>
      </c>
      <c r="Z74">
        <v>1.6526472599604219E-7</v>
      </c>
      <c r="AA74">
        <v>2.6341992824441149E-6</v>
      </c>
      <c r="AB74">
        <v>8.1913499344692003E-6</v>
      </c>
      <c r="AC74">
        <v>0</v>
      </c>
    </row>
    <row r="75" spans="1:29" x14ac:dyDescent="0.2">
      <c r="A75" s="1">
        <v>73</v>
      </c>
      <c r="B75" t="s">
        <v>101</v>
      </c>
      <c r="C75">
        <v>2</v>
      </c>
      <c r="D75" t="s">
        <v>425</v>
      </c>
      <c r="E75">
        <v>0</v>
      </c>
      <c r="F75">
        <v>0</v>
      </c>
      <c r="G75">
        <v>650071.64</v>
      </c>
      <c r="H75">
        <v>0</v>
      </c>
      <c r="I75">
        <v>52057.14</v>
      </c>
      <c r="J75">
        <v>1364.21</v>
      </c>
      <c r="K75">
        <v>3398.31</v>
      </c>
      <c r="L75">
        <v>118719.8</v>
      </c>
      <c r="M75">
        <v>12560</v>
      </c>
      <c r="N75">
        <v>0</v>
      </c>
      <c r="O75">
        <v>51180</v>
      </c>
      <c r="P75">
        <v>0</v>
      </c>
      <c r="Q75">
        <v>2500</v>
      </c>
      <c r="R75">
        <v>0</v>
      </c>
      <c r="S75">
        <v>5472.73</v>
      </c>
      <c r="T75">
        <v>0</v>
      </c>
      <c r="U75">
        <v>13077</v>
      </c>
      <c r="V75">
        <v>0</v>
      </c>
      <c r="W75">
        <v>0</v>
      </c>
      <c r="X75">
        <v>0</v>
      </c>
      <c r="Y75">
        <v>0</v>
      </c>
      <c r="Z75">
        <v>5286315</v>
      </c>
      <c r="AA75">
        <v>0</v>
      </c>
      <c r="AB75">
        <v>0</v>
      </c>
      <c r="AC75">
        <v>0</v>
      </c>
    </row>
    <row r="76" spans="1:29" x14ac:dyDescent="0.2">
      <c r="A76" s="1">
        <v>74</v>
      </c>
      <c r="B76" t="s">
        <v>102</v>
      </c>
      <c r="C76">
        <v>2</v>
      </c>
      <c r="D76" t="s">
        <v>425</v>
      </c>
      <c r="E76">
        <v>0</v>
      </c>
      <c r="F76">
        <v>0</v>
      </c>
      <c r="G76">
        <v>68.89</v>
      </c>
      <c r="H76">
        <v>0</v>
      </c>
      <c r="I76">
        <v>89.97</v>
      </c>
      <c r="J76">
        <v>65.22</v>
      </c>
      <c r="K76">
        <v>94.46</v>
      </c>
      <c r="L76">
        <v>78.41</v>
      </c>
      <c r="M76">
        <v>95.66</v>
      </c>
      <c r="N76">
        <v>0</v>
      </c>
      <c r="O76">
        <v>100</v>
      </c>
      <c r="P76">
        <v>0</v>
      </c>
      <c r="Q76">
        <v>26.6</v>
      </c>
      <c r="R76">
        <v>0</v>
      </c>
      <c r="S76">
        <v>34.869999999999997</v>
      </c>
      <c r="T76">
        <v>0</v>
      </c>
      <c r="U76">
        <v>51.18</v>
      </c>
      <c r="V76">
        <v>0</v>
      </c>
      <c r="W76">
        <v>0</v>
      </c>
      <c r="X76">
        <v>0</v>
      </c>
      <c r="Y76">
        <v>0</v>
      </c>
      <c r="Z76">
        <v>87.35</v>
      </c>
      <c r="AA76">
        <v>0</v>
      </c>
      <c r="AB76">
        <v>0</v>
      </c>
      <c r="AC76">
        <v>0</v>
      </c>
    </row>
    <row r="77" spans="1:29" x14ac:dyDescent="0.2">
      <c r="A77" s="1">
        <v>75</v>
      </c>
      <c r="B77" t="s">
        <v>103</v>
      </c>
      <c r="C77">
        <v>3</v>
      </c>
      <c r="D77" t="s">
        <v>425</v>
      </c>
      <c r="E77">
        <v>1.512630464377553E-3</v>
      </c>
      <c r="F77">
        <v>8.936550491510277E-2</v>
      </c>
      <c r="G77">
        <v>2.483453987806241E-4</v>
      </c>
      <c r="H77">
        <v>0</v>
      </c>
      <c r="I77">
        <v>2.210599381916413E-4</v>
      </c>
      <c r="J77">
        <v>5.5221160748798932E-4</v>
      </c>
      <c r="K77">
        <v>2.0270407232481301E-3</v>
      </c>
      <c r="L77">
        <v>4.1373603640877118E-4</v>
      </c>
      <c r="M77">
        <v>3.311367926090268E-4</v>
      </c>
      <c r="N77">
        <v>0</v>
      </c>
      <c r="O77">
        <v>8.2987551867219915E-4</v>
      </c>
      <c r="P77">
        <v>4.0050896679500309E-5</v>
      </c>
      <c r="Q77">
        <v>1.063829787234043E-4</v>
      </c>
      <c r="R77">
        <v>2.7275454818209091E-5</v>
      </c>
      <c r="S77">
        <v>7.6381940254046331E-4</v>
      </c>
      <c r="T77">
        <v>0</v>
      </c>
      <c r="U77">
        <v>5.9488399762046404E-4</v>
      </c>
      <c r="V77">
        <v>1.030927835051546E-2</v>
      </c>
      <c r="W77">
        <v>0</v>
      </c>
      <c r="X77">
        <v>5.2143080613202633E-7</v>
      </c>
      <c r="Y77">
        <v>0</v>
      </c>
      <c r="Z77">
        <v>9.1324200913242006E-4</v>
      </c>
      <c r="AA77">
        <v>6.6181336863004633E-4</v>
      </c>
      <c r="AB77">
        <v>1.1088933244621869E-4</v>
      </c>
      <c r="AC77">
        <v>0</v>
      </c>
    </row>
    <row r="78" spans="1:29" x14ac:dyDescent="0.2">
      <c r="A78" s="1">
        <v>76</v>
      </c>
      <c r="B78" t="s">
        <v>104</v>
      </c>
      <c r="C78">
        <v>1</v>
      </c>
      <c r="D78" t="s">
        <v>425</v>
      </c>
      <c r="E78">
        <v>1</v>
      </c>
      <c r="F78">
        <v>1</v>
      </c>
      <c r="G78">
        <v>1</v>
      </c>
      <c r="H78">
        <v>0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</row>
    <row r="79" spans="1:29" x14ac:dyDescent="0.2">
      <c r="A79" s="1">
        <v>77</v>
      </c>
      <c r="B79" t="s">
        <v>105</v>
      </c>
      <c r="C79">
        <v>1</v>
      </c>
      <c r="D79" t="s">
        <v>425</v>
      </c>
      <c r="E79">
        <v>0</v>
      </c>
      <c r="F79">
        <v>0</v>
      </c>
      <c r="G79">
        <v>0</v>
      </c>
      <c r="H79">
        <v>0</v>
      </c>
      <c r="I79">
        <v>1</v>
      </c>
      <c r="J79">
        <v>1</v>
      </c>
      <c r="K79">
        <v>0</v>
      </c>
      <c r="L79">
        <v>0</v>
      </c>
      <c r="M79">
        <v>0</v>
      </c>
      <c r="N79">
        <v>1</v>
      </c>
      <c r="O79">
        <v>1</v>
      </c>
      <c r="P79">
        <v>0</v>
      </c>
      <c r="Q79">
        <v>0</v>
      </c>
      <c r="R79">
        <v>1</v>
      </c>
      <c r="S79">
        <v>1</v>
      </c>
      <c r="T79">
        <v>0</v>
      </c>
      <c r="U79">
        <v>1</v>
      </c>
      <c r="V79">
        <v>1</v>
      </c>
      <c r="W79">
        <v>1</v>
      </c>
      <c r="X79">
        <v>0</v>
      </c>
      <c r="Y79">
        <v>0</v>
      </c>
      <c r="Z79">
        <v>1</v>
      </c>
      <c r="AA79">
        <v>1</v>
      </c>
      <c r="AB79">
        <v>0</v>
      </c>
      <c r="AC79">
        <v>0</v>
      </c>
    </row>
    <row r="80" spans="1:29" x14ac:dyDescent="0.2">
      <c r="A80" s="1">
        <v>78</v>
      </c>
      <c r="B80" t="s">
        <v>106</v>
      </c>
      <c r="C80">
        <v>3</v>
      </c>
      <c r="D80" t="s">
        <v>425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</row>
    <row r="81" spans="1:29" x14ac:dyDescent="0.2">
      <c r="A81" s="1">
        <v>79</v>
      </c>
      <c r="B81" t="s">
        <v>107</v>
      </c>
      <c r="C81">
        <v>2</v>
      </c>
      <c r="D81" t="s">
        <v>425</v>
      </c>
      <c r="E81">
        <v>0</v>
      </c>
      <c r="F81">
        <v>3010</v>
      </c>
      <c r="G81">
        <v>0</v>
      </c>
      <c r="H81">
        <v>30122234</v>
      </c>
      <c r="I81">
        <v>109970</v>
      </c>
      <c r="J81">
        <v>166536</v>
      </c>
      <c r="K81">
        <v>0</v>
      </c>
      <c r="L81">
        <v>998238.58</v>
      </c>
      <c r="M81">
        <v>1567600000</v>
      </c>
      <c r="N81">
        <v>0</v>
      </c>
      <c r="O81">
        <v>0</v>
      </c>
      <c r="P81">
        <v>0</v>
      </c>
      <c r="Q81">
        <v>319500</v>
      </c>
      <c r="R81">
        <v>3773000000</v>
      </c>
      <c r="S81">
        <v>0</v>
      </c>
      <c r="T81">
        <v>271800000</v>
      </c>
      <c r="U81">
        <v>233269000</v>
      </c>
      <c r="V81">
        <v>0</v>
      </c>
      <c r="W81">
        <v>0</v>
      </c>
      <c r="X81">
        <v>545500000</v>
      </c>
      <c r="Y81">
        <v>0</v>
      </c>
      <c r="Z81">
        <v>0</v>
      </c>
      <c r="AA81">
        <v>370</v>
      </c>
      <c r="AB81">
        <v>0</v>
      </c>
      <c r="AC81">
        <v>0</v>
      </c>
    </row>
    <row r="82" spans="1:29" x14ac:dyDescent="0.2">
      <c r="A82" s="1">
        <v>80</v>
      </c>
      <c r="B82" t="s">
        <v>108</v>
      </c>
      <c r="C82">
        <v>3</v>
      </c>
      <c r="D82" t="s">
        <v>425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</row>
    <row r="83" spans="1:29" x14ac:dyDescent="0.2">
      <c r="A83" s="1">
        <v>81</v>
      </c>
      <c r="B83" t="s">
        <v>109</v>
      </c>
      <c r="C83">
        <v>2</v>
      </c>
      <c r="D83" t="s">
        <v>425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100</v>
      </c>
      <c r="S83">
        <v>80</v>
      </c>
      <c r="T83">
        <v>0</v>
      </c>
      <c r="U83">
        <v>0</v>
      </c>
      <c r="V83">
        <v>0</v>
      </c>
      <c r="W83">
        <v>0</v>
      </c>
      <c r="X83">
        <v>0</v>
      </c>
      <c r="Y83">
        <v>29</v>
      </c>
      <c r="Z83">
        <v>0</v>
      </c>
      <c r="AA83">
        <v>0</v>
      </c>
      <c r="AB83">
        <v>0</v>
      </c>
      <c r="AC83">
        <v>100</v>
      </c>
    </row>
    <row r="84" spans="1:29" x14ac:dyDescent="0.2">
      <c r="A84" s="1">
        <v>82</v>
      </c>
      <c r="B84" t="s">
        <v>110</v>
      </c>
      <c r="C84">
        <v>1</v>
      </c>
      <c r="D84" t="s">
        <v>425</v>
      </c>
      <c r="E84">
        <v>0</v>
      </c>
      <c r="F84">
        <v>1</v>
      </c>
      <c r="G84">
        <v>1</v>
      </c>
      <c r="H84">
        <v>1</v>
      </c>
      <c r="I84">
        <v>1</v>
      </c>
      <c r="J84">
        <v>1</v>
      </c>
      <c r="K84">
        <v>0</v>
      </c>
      <c r="L84">
        <v>1</v>
      </c>
      <c r="M84">
        <v>0</v>
      </c>
      <c r="N84">
        <v>1</v>
      </c>
      <c r="O84">
        <v>0</v>
      </c>
      <c r="P84">
        <v>0</v>
      </c>
      <c r="Q84">
        <v>1</v>
      </c>
      <c r="R84">
        <v>1</v>
      </c>
      <c r="S84">
        <v>0</v>
      </c>
      <c r="T84">
        <v>0</v>
      </c>
      <c r="U84">
        <v>0</v>
      </c>
      <c r="V84">
        <v>0</v>
      </c>
      <c r="W84">
        <v>1</v>
      </c>
      <c r="X84">
        <v>1</v>
      </c>
      <c r="Y84">
        <v>0</v>
      </c>
      <c r="Z84">
        <v>1</v>
      </c>
      <c r="AA84">
        <v>0</v>
      </c>
      <c r="AB84">
        <v>1</v>
      </c>
      <c r="AC84">
        <v>1</v>
      </c>
    </row>
    <row r="85" spans="1:29" x14ac:dyDescent="0.2">
      <c r="A85" s="1">
        <v>83</v>
      </c>
      <c r="B85" t="s">
        <v>111</v>
      </c>
      <c r="C85">
        <v>1</v>
      </c>
      <c r="D85" t="s">
        <v>425</v>
      </c>
      <c r="E85">
        <v>0</v>
      </c>
      <c r="F85">
        <v>1</v>
      </c>
      <c r="G85">
        <v>0</v>
      </c>
      <c r="H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W85">
        <v>0</v>
      </c>
      <c r="X85">
        <v>0</v>
      </c>
      <c r="Y85">
        <v>0</v>
      </c>
      <c r="Z85">
        <v>1</v>
      </c>
      <c r="AA85">
        <v>0</v>
      </c>
      <c r="AB85">
        <v>0</v>
      </c>
      <c r="AC85">
        <v>0</v>
      </c>
    </row>
    <row r="86" spans="1:29" x14ac:dyDescent="0.2">
      <c r="A86" s="1">
        <v>84</v>
      </c>
      <c r="B86" t="s">
        <v>112</v>
      </c>
      <c r="C86">
        <v>3</v>
      </c>
      <c r="D86" t="s">
        <v>425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</row>
    <row r="87" spans="1:29" x14ac:dyDescent="0.2">
      <c r="A87" s="1">
        <v>85</v>
      </c>
      <c r="B87" t="s">
        <v>113</v>
      </c>
      <c r="C87">
        <v>3</v>
      </c>
      <c r="D87" t="s">
        <v>425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</row>
    <row r="88" spans="1:29" x14ac:dyDescent="0.2">
      <c r="A88" s="1">
        <v>86</v>
      </c>
      <c r="B88" t="s">
        <v>114</v>
      </c>
      <c r="C88">
        <v>1</v>
      </c>
      <c r="D88" t="s">
        <v>425</v>
      </c>
      <c r="E88">
        <v>1</v>
      </c>
      <c r="F88">
        <v>0</v>
      </c>
      <c r="G88">
        <v>1</v>
      </c>
      <c r="H88">
        <v>1</v>
      </c>
      <c r="I88">
        <v>1</v>
      </c>
      <c r="J88">
        <v>1</v>
      </c>
      <c r="K88">
        <v>0</v>
      </c>
      <c r="L88">
        <v>1</v>
      </c>
      <c r="M88">
        <v>1</v>
      </c>
      <c r="N88">
        <v>1</v>
      </c>
      <c r="O88">
        <v>1</v>
      </c>
      <c r="P88">
        <v>0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0</v>
      </c>
      <c r="Z88">
        <v>1</v>
      </c>
      <c r="AA88">
        <v>1</v>
      </c>
      <c r="AB88">
        <v>1</v>
      </c>
      <c r="AC88">
        <v>1</v>
      </c>
    </row>
    <row r="89" spans="1:29" x14ac:dyDescent="0.2">
      <c r="A89" s="1">
        <v>87</v>
      </c>
      <c r="B89" t="s">
        <v>115</v>
      </c>
      <c r="C89">
        <v>1</v>
      </c>
      <c r="D89" t="s">
        <v>425</v>
      </c>
      <c r="E89">
        <v>0</v>
      </c>
      <c r="F89">
        <v>0</v>
      </c>
      <c r="G89">
        <v>1</v>
      </c>
      <c r="H89">
        <v>1</v>
      </c>
      <c r="I89">
        <v>1</v>
      </c>
      <c r="J89">
        <v>1</v>
      </c>
      <c r="K89">
        <v>0</v>
      </c>
      <c r="L89">
        <v>1</v>
      </c>
      <c r="M89">
        <v>1</v>
      </c>
      <c r="N89">
        <v>1</v>
      </c>
      <c r="O89">
        <v>1</v>
      </c>
      <c r="P89">
        <v>0</v>
      </c>
      <c r="Q89">
        <v>0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0</v>
      </c>
      <c r="Y89">
        <v>0</v>
      </c>
      <c r="Z89">
        <v>1</v>
      </c>
      <c r="AA89">
        <v>1</v>
      </c>
      <c r="AB89">
        <v>0</v>
      </c>
      <c r="AC89">
        <v>0</v>
      </c>
    </row>
    <row r="90" spans="1:29" x14ac:dyDescent="0.2">
      <c r="A90" s="1">
        <v>88</v>
      </c>
      <c r="B90" t="s">
        <v>116</v>
      </c>
      <c r="C90">
        <v>2</v>
      </c>
      <c r="D90" t="s">
        <v>425</v>
      </c>
      <c r="E90">
        <v>0</v>
      </c>
      <c r="F90">
        <v>0</v>
      </c>
      <c r="G90">
        <v>1.07</v>
      </c>
      <c r="H90">
        <v>0</v>
      </c>
      <c r="I90">
        <v>0</v>
      </c>
      <c r="J90">
        <v>0</v>
      </c>
      <c r="K90">
        <v>0</v>
      </c>
      <c r="L90">
        <v>0.48</v>
      </c>
      <c r="M90">
        <v>0</v>
      </c>
      <c r="N90">
        <v>0</v>
      </c>
      <c r="O90">
        <v>0</v>
      </c>
      <c r="P90">
        <v>0.22</v>
      </c>
      <c r="Q90">
        <v>0</v>
      </c>
      <c r="R90">
        <v>0.74</v>
      </c>
      <c r="S90">
        <v>0</v>
      </c>
      <c r="T90">
        <v>0</v>
      </c>
      <c r="U90">
        <v>28356.97</v>
      </c>
      <c r="V90">
        <v>0</v>
      </c>
      <c r="W90">
        <v>0</v>
      </c>
      <c r="X90">
        <v>7.05</v>
      </c>
      <c r="Y90">
        <v>0</v>
      </c>
      <c r="Z90">
        <v>0</v>
      </c>
      <c r="AA90">
        <v>0</v>
      </c>
      <c r="AB90">
        <v>0</v>
      </c>
      <c r="AC90">
        <v>0</v>
      </c>
    </row>
    <row r="91" spans="1:29" x14ac:dyDescent="0.2">
      <c r="A91" s="1">
        <v>89</v>
      </c>
      <c r="B91" t="s">
        <v>117</v>
      </c>
      <c r="C91">
        <v>1</v>
      </c>
      <c r="D91" t="s">
        <v>425</v>
      </c>
      <c r="E91">
        <v>0</v>
      </c>
      <c r="F91">
        <v>0</v>
      </c>
      <c r="G91">
        <v>1</v>
      </c>
      <c r="H91">
        <v>0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0</v>
      </c>
      <c r="T91">
        <v>1</v>
      </c>
      <c r="U91">
        <v>1</v>
      </c>
      <c r="V91">
        <v>1</v>
      </c>
      <c r="W91">
        <v>0</v>
      </c>
      <c r="X91">
        <v>1</v>
      </c>
      <c r="Y91">
        <v>0</v>
      </c>
      <c r="Z91">
        <v>1</v>
      </c>
      <c r="AA91">
        <v>1</v>
      </c>
      <c r="AB91">
        <v>0</v>
      </c>
      <c r="AC91">
        <v>1</v>
      </c>
    </row>
    <row r="92" spans="1:29" x14ac:dyDescent="0.2">
      <c r="A92" s="1">
        <v>90</v>
      </c>
      <c r="B92" t="s">
        <v>118</v>
      </c>
      <c r="C92">
        <v>1</v>
      </c>
      <c r="D92" t="s">
        <v>425</v>
      </c>
      <c r="E92">
        <v>0</v>
      </c>
      <c r="F92">
        <v>0</v>
      </c>
      <c r="G92">
        <v>1</v>
      </c>
      <c r="H92">
        <v>0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  <c r="T92">
        <v>0</v>
      </c>
      <c r="U92">
        <v>1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</row>
    <row r="93" spans="1:29" x14ac:dyDescent="0.2">
      <c r="A93" s="1">
        <v>91</v>
      </c>
      <c r="B93" t="s">
        <v>119</v>
      </c>
      <c r="C93">
        <v>1</v>
      </c>
      <c r="D93" t="s">
        <v>425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</row>
    <row r="94" spans="1:29" x14ac:dyDescent="0.2">
      <c r="A94" s="1">
        <v>92</v>
      </c>
      <c r="B94" t="s">
        <v>120</v>
      </c>
      <c r="C94">
        <v>2</v>
      </c>
      <c r="D94" t="s">
        <v>425</v>
      </c>
      <c r="E94">
        <v>0</v>
      </c>
      <c r="F94">
        <v>0</v>
      </c>
      <c r="G94">
        <v>1</v>
      </c>
      <c r="H94">
        <v>0</v>
      </c>
      <c r="I94">
        <v>0.5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</row>
    <row r="95" spans="1:29" x14ac:dyDescent="0.2">
      <c r="A95" s="1">
        <v>93</v>
      </c>
      <c r="B95" t="s">
        <v>121</v>
      </c>
      <c r="C95">
        <v>3</v>
      </c>
      <c r="D95" t="s">
        <v>425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</row>
    <row r="96" spans="1:29" x14ac:dyDescent="0.2">
      <c r="A96" s="1">
        <v>94</v>
      </c>
      <c r="B96" t="s">
        <v>122</v>
      </c>
      <c r="C96">
        <v>3</v>
      </c>
      <c r="D96" t="s">
        <v>425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</row>
    <row r="97" spans="1:29" x14ac:dyDescent="0.2">
      <c r="A97" s="1">
        <v>95</v>
      </c>
      <c r="B97" t="s">
        <v>123</v>
      </c>
      <c r="C97">
        <v>3</v>
      </c>
      <c r="D97" t="s">
        <v>425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</row>
    <row r="98" spans="1:29" x14ac:dyDescent="0.2">
      <c r="A98" s="1">
        <v>96</v>
      </c>
      <c r="B98" t="s">
        <v>124</v>
      </c>
      <c r="C98">
        <v>3</v>
      </c>
      <c r="D98" t="s">
        <v>425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</row>
    <row r="99" spans="1:29" x14ac:dyDescent="0.2">
      <c r="A99" s="1">
        <v>97</v>
      </c>
      <c r="B99" t="s">
        <v>125</v>
      </c>
      <c r="C99">
        <v>3</v>
      </c>
      <c r="D99" t="s">
        <v>425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</row>
    <row r="100" spans="1:29" x14ac:dyDescent="0.2">
      <c r="A100" s="1">
        <v>98</v>
      </c>
      <c r="B100" t="s">
        <v>126</v>
      </c>
      <c r="C100">
        <v>3</v>
      </c>
      <c r="D100" t="s">
        <v>425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5.9713998609380399E-6</v>
      </c>
      <c r="Q100">
        <v>0</v>
      </c>
      <c r="R100">
        <v>0</v>
      </c>
      <c r="S100">
        <v>0</v>
      </c>
      <c r="T100">
        <v>0</v>
      </c>
      <c r="U100">
        <v>8.23045267489712E-6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</row>
    <row r="101" spans="1:29" x14ac:dyDescent="0.2">
      <c r="A101" s="1">
        <v>99</v>
      </c>
      <c r="B101" t="s">
        <v>127</v>
      </c>
      <c r="C101">
        <v>3</v>
      </c>
      <c r="D101" t="s">
        <v>425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1.355784841067308E-6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</row>
    <row r="102" spans="1:29" x14ac:dyDescent="0.2">
      <c r="A102" s="1">
        <v>100</v>
      </c>
      <c r="B102" t="s">
        <v>128</v>
      </c>
      <c r="C102">
        <v>3</v>
      </c>
      <c r="D102" t="s">
        <v>425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</row>
    <row r="103" spans="1:29" x14ac:dyDescent="0.2">
      <c r="A103" s="1">
        <v>101</v>
      </c>
      <c r="B103" t="s">
        <v>129</v>
      </c>
      <c r="C103">
        <v>3</v>
      </c>
      <c r="D103" t="s">
        <v>425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1.0724550641328129E-3</v>
      </c>
      <c r="Q103">
        <v>0</v>
      </c>
      <c r="R103">
        <v>0</v>
      </c>
      <c r="S103">
        <v>0</v>
      </c>
      <c r="T103">
        <v>0</v>
      </c>
      <c r="U103">
        <v>1.207729468599034E-3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</row>
    <row r="104" spans="1:29" x14ac:dyDescent="0.2">
      <c r="A104" s="1">
        <v>102</v>
      </c>
      <c r="B104" t="s">
        <v>130</v>
      </c>
      <c r="C104">
        <v>3</v>
      </c>
      <c r="D104" t="s">
        <v>425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2.4007644033860381E-4</v>
      </c>
      <c r="Q104">
        <v>0</v>
      </c>
      <c r="R104">
        <v>0</v>
      </c>
      <c r="S104">
        <v>0</v>
      </c>
      <c r="T104">
        <v>0</v>
      </c>
      <c r="U104">
        <v>1.7433751743375171E-4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</row>
    <row r="105" spans="1:29" x14ac:dyDescent="0.2">
      <c r="A105" s="1">
        <v>103</v>
      </c>
      <c r="B105" t="s">
        <v>131</v>
      </c>
      <c r="C105">
        <v>3</v>
      </c>
      <c r="D105" t="s">
        <v>425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</row>
    <row r="106" spans="1:29" x14ac:dyDescent="0.2">
      <c r="A106" s="1">
        <v>104</v>
      </c>
      <c r="B106" t="s">
        <v>132</v>
      </c>
      <c r="C106">
        <v>3</v>
      </c>
      <c r="D106" t="s">
        <v>425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</row>
    <row r="107" spans="1:29" x14ac:dyDescent="0.2">
      <c r="A107" s="1">
        <v>105</v>
      </c>
      <c r="B107" t="s">
        <v>133</v>
      </c>
      <c r="C107">
        <v>3</v>
      </c>
      <c r="D107" t="s">
        <v>425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</row>
    <row r="108" spans="1:29" x14ac:dyDescent="0.2">
      <c r="A108" s="1">
        <v>106</v>
      </c>
      <c r="B108" t="s">
        <v>134</v>
      </c>
      <c r="C108">
        <v>3</v>
      </c>
      <c r="D108" t="s">
        <v>425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</row>
    <row r="109" spans="1:29" x14ac:dyDescent="0.2">
      <c r="A109" s="1">
        <v>107</v>
      </c>
      <c r="B109" t="s">
        <v>135</v>
      </c>
      <c r="C109">
        <v>3</v>
      </c>
      <c r="D109" t="s">
        <v>425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2.8259627984605278E-7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</row>
    <row r="110" spans="1:29" x14ac:dyDescent="0.2">
      <c r="A110" s="1">
        <v>108</v>
      </c>
      <c r="B110" t="s">
        <v>136</v>
      </c>
      <c r="C110">
        <v>3</v>
      </c>
      <c r="D110" t="s">
        <v>425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</row>
    <row r="111" spans="1:29" x14ac:dyDescent="0.2">
      <c r="A111" s="1">
        <v>109</v>
      </c>
      <c r="B111" t="s">
        <v>137</v>
      </c>
      <c r="C111">
        <v>3</v>
      </c>
      <c r="D111" t="s">
        <v>425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</row>
    <row r="112" spans="1:29" x14ac:dyDescent="0.2">
      <c r="A112" s="1">
        <v>110</v>
      </c>
      <c r="B112" t="s">
        <v>138</v>
      </c>
      <c r="C112">
        <v>3</v>
      </c>
      <c r="D112" t="s">
        <v>425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</row>
    <row r="113" spans="1:29" x14ac:dyDescent="0.2">
      <c r="A113" s="1">
        <v>111</v>
      </c>
      <c r="B113" t="s">
        <v>139</v>
      </c>
      <c r="C113">
        <v>3</v>
      </c>
      <c r="D113" t="s">
        <v>425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5.3078556263269641E-2</v>
      </c>
      <c r="Q113">
        <v>0</v>
      </c>
      <c r="R113">
        <v>0</v>
      </c>
      <c r="S113">
        <v>0</v>
      </c>
      <c r="T113">
        <v>0</v>
      </c>
      <c r="U113">
        <v>1.207096763290739E-6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</row>
    <row r="114" spans="1:29" x14ac:dyDescent="0.2">
      <c r="A114" s="1">
        <v>112</v>
      </c>
      <c r="B114" t="s">
        <v>140</v>
      </c>
      <c r="C114">
        <v>3</v>
      </c>
      <c r="D114" t="s">
        <v>425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</row>
    <row r="115" spans="1:29" x14ac:dyDescent="0.2">
      <c r="A115" s="1">
        <v>113</v>
      </c>
      <c r="B115" t="s">
        <v>141</v>
      </c>
      <c r="C115" t="s">
        <v>424</v>
      </c>
      <c r="D115" t="s">
        <v>425</v>
      </c>
      <c r="E115" t="s">
        <v>430</v>
      </c>
      <c r="F115" t="s">
        <v>430</v>
      </c>
      <c r="G115" t="s">
        <v>437</v>
      </c>
      <c r="H115" t="s">
        <v>430</v>
      </c>
      <c r="I115" t="s">
        <v>437</v>
      </c>
      <c r="J115" t="s">
        <v>437</v>
      </c>
      <c r="K115" t="s">
        <v>430</v>
      </c>
      <c r="L115" t="s">
        <v>436</v>
      </c>
      <c r="M115" t="s">
        <v>438</v>
      </c>
      <c r="N115" t="s">
        <v>430</v>
      </c>
      <c r="O115" t="s">
        <v>436</v>
      </c>
      <c r="P115" t="s">
        <v>430</v>
      </c>
      <c r="Q115" t="s">
        <v>430</v>
      </c>
      <c r="R115" t="s">
        <v>428</v>
      </c>
      <c r="S115" t="s">
        <v>429</v>
      </c>
      <c r="T115" t="s">
        <v>431</v>
      </c>
      <c r="U115" t="s">
        <v>430</v>
      </c>
      <c r="V115" t="s">
        <v>431</v>
      </c>
      <c r="W115" t="s">
        <v>431</v>
      </c>
      <c r="X115" t="s">
        <v>428</v>
      </c>
      <c r="Y115" t="s">
        <v>430</v>
      </c>
      <c r="Z115" t="s">
        <v>431</v>
      </c>
      <c r="AA115" t="s">
        <v>430</v>
      </c>
      <c r="AB115" t="s">
        <v>430</v>
      </c>
      <c r="AC115" t="s">
        <v>430</v>
      </c>
    </row>
    <row r="116" spans="1:29" x14ac:dyDescent="0.2">
      <c r="A116" s="1">
        <v>114</v>
      </c>
      <c r="B116" t="s">
        <v>142</v>
      </c>
      <c r="C116">
        <v>1</v>
      </c>
      <c r="D116" t="s">
        <v>425</v>
      </c>
      <c r="E116">
        <v>0</v>
      </c>
      <c r="F116">
        <v>0</v>
      </c>
      <c r="G116">
        <v>1</v>
      </c>
      <c r="H116">
        <v>0</v>
      </c>
      <c r="I116">
        <v>1</v>
      </c>
      <c r="J116">
        <v>1</v>
      </c>
      <c r="K116">
        <v>0</v>
      </c>
      <c r="L116">
        <v>1</v>
      </c>
      <c r="M116">
        <v>1</v>
      </c>
      <c r="N116">
        <v>0</v>
      </c>
      <c r="O116">
        <v>1</v>
      </c>
      <c r="P116">
        <v>0</v>
      </c>
      <c r="Q116">
        <v>0</v>
      </c>
      <c r="R116">
        <v>1</v>
      </c>
      <c r="S116">
        <v>1</v>
      </c>
      <c r="T116">
        <v>1</v>
      </c>
      <c r="U116">
        <v>0</v>
      </c>
      <c r="V116">
        <v>1</v>
      </c>
      <c r="W116">
        <v>1</v>
      </c>
      <c r="X116">
        <v>1</v>
      </c>
      <c r="Y116">
        <v>0</v>
      </c>
      <c r="Z116">
        <v>1</v>
      </c>
      <c r="AA116">
        <v>0</v>
      </c>
      <c r="AB116">
        <v>0</v>
      </c>
      <c r="AC116">
        <v>0</v>
      </c>
    </row>
    <row r="117" spans="1:29" x14ac:dyDescent="0.2">
      <c r="A117" s="1">
        <v>115</v>
      </c>
      <c r="B117" t="s">
        <v>143</v>
      </c>
      <c r="C117">
        <v>1</v>
      </c>
      <c r="D117" t="s">
        <v>425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</row>
    <row r="118" spans="1:29" x14ac:dyDescent="0.2">
      <c r="A118" s="1">
        <v>116</v>
      </c>
      <c r="B118" t="s">
        <v>144</v>
      </c>
      <c r="C118">
        <v>2</v>
      </c>
      <c r="D118" t="s">
        <v>425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</row>
    <row r="119" spans="1:29" x14ac:dyDescent="0.2">
      <c r="A119" s="1">
        <v>117</v>
      </c>
      <c r="B119" t="s">
        <v>145</v>
      </c>
      <c r="C119">
        <v>2</v>
      </c>
      <c r="D119" t="s">
        <v>425</v>
      </c>
      <c r="E119">
        <v>0</v>
      </c>
      <c r="F119">
        <v>0</v>
      </c>
      <c r="G119">
        <v>89.91</v>
      </c>
      <c r="H119">
        <v>0</v>
      </c>
      <c r="I119">
        <v>91.2</v>
      </c>
      <c r="J119">
        <v>98.9</v>
      </c>
      <c r="K119">
        <v>0</v>
      </c>
      <c r="L119">
        <v>75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1.3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80.2</v>
      </c>
      <c r="Y119">
        <v>0</v>
      </c>
      <c r="Z119">
        <v>0</v>
      </c>
      <c r="AA119">
        <v>0</v>
      </c>
      <c r="AB119">
        <v>0</v>
      </c>
      <c r="AC119">
        <v>0</v>
      </c>
    </row>
    <row r="120" spans="1:29" x14ac:dyDescent="0.2">
      <c r="A120" s="1">
        <v>118</v>
      </c>
      <c r="B120" t="s">
        <v>146</v>
      </c>
      <c r="C120">
        <v>2</v>
      </c>
      <c r="D120" t="s">
        <v>425</v>
      </c>
      <c r="E120">
        <v>0</v>
      </c>
      <c r="F120">
        <v>0</v>
      </c>
      <c r="G120">
        <v>3146.44</v>
      </c>
      <c r="H120">
        <v>0</v>
      </c>
      <c r="I120">
        <v>289.86</v>
      </c>
      <c r="J120">
        <v>818.76</v>
      </c>
      <c r="K120">
        <v>0</v>
      </c>
      <c r="L120">
        <v>0</v>
      </c>
      <c r="M120">
        <v>0</v>
      </c>
      <c r="N120">
        <v>59.7</v>
      </c>
      <c r="O120">
        <v>123.22</v>
      </c>
      <c r="P120">
        <v>0</v>
      </c>
      <c r="Q120">
        <v>0</v>
      </c>
      <c r="R120">
        <v>0</v>
      </c>
      <c r="S120">
        <v>125.67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</row>
    <row r="121" spans="1:29" x14ac:dyDescent="0.2">
      <c r="A121" s="1">
        <v>119</v>
      </c>
      <c r="B121" t="s">
        <v>147</v>
      </c>
      <c r="C121">
        <v>1</v>
      </c>
      <c r="D121" t="s">
        <v>425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1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</row>
    <row r="122" spans="1:29" x14ac:dyDescent="0.2">
      <c r="A122" s="1">
        <v>120</v>
      </c>
      <c r="B122" t="s">
        <v>148</v>
      </c>
      <c r="C122">
        <v>3</v>
      </c>
      <c r="D122" t="s">
        <v>425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</row>
    <row r="123" spans="1:29" x14ac:dyDescent="0.2">
      <c r="A123" s="1">
        <v>121</v>
      </c>
      <c r="B123" t="s">
        <v>149</v>
      </c>
      <c r="C123">
        <v>1</v>
      </c>
      <c r="D123" t="s">
        <v>425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</row>
    <row r="124" spans="1:29" x14ac:dyDescent="0.2">
      <c r="A124" s="1">
        <v>122</v>
      </c>
      <c r="B124" t="s">
        <v>150</v>
      </c>
      <c r="C124">
        <v>3</v>
      </c>
      <c r="D124" t="s">
        <v>425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</row>
    <row r="125" spans="1:29" x14ac:dyDescent="0.2">
      <c r="A125" s="1">
        <v>123</v>
      </c>
      <c r="B125" t="s">
        <v>151</v>
      </c>
      <c r="C125">
        <v>1</v>
      </c>
      <c r="D125" t="s">
        <v>425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</row>
    <row r="126" spans="1:29" x14ac:dyDescent="0.2">
      <c r="A126" s="1">
        <v>124</v>
      </c>
      <c r="B126" t="s">
        <v>152</v>
      </c>
      <c r="C126">
        <v>2</v>
      </c>
      <c r="D126" t="s">
        <v>425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</row>
    <row r="127" spans="1:29" x14ac:dyDescent="0.2">
      <c r="A127" s="1">
        <v>125</v>
      </c>
      <c r="B127" t="s">
        <v>153</v>
      </c>
      <c r="C127">
        <v>1</v>
      </c>
      <c r="D127" t="s">
        <v>425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</row>
    <row r="128" spans="1:29" x14ac:dyDescent="0.2">
      <c r="A128" s="1">
        <v>126</v>
      </c>
      <c r="B128" t="s">
        <v>154</v>
      </c>
      <c r="C128">
        <v>1</v>
      </c>
      <c r="D128" t="s">
        <v>425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</row>
    <row r="129" spans="1:29" x14ac:dyDescent="0.2">
      <c r="A129" s="1">
        <v>127</v>
      </c>
      <c r="B129" t="s">
        <v>155</v>
      </c>
      <c r="C129">
        <v>1</v>
      </c>
      <c r="D129" t="s">
        <v>425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</row>
    <row r="130" spans="1:29" x14ac:dyDescent="0.2">
      <c r="A130" s="1">
        <v>128</v>
      </c>
      <c r="B130" t="s">
        <v>156</v>
      </c>
      <c r="C130">
        <v>1</v>
      </c>
      <c r="D130" t="s">
        <v>425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</v>
      </c>
      <c r="N130">
        <v>0</v>
      </c>
      <c r="O130">
        <v>0</v>
      </c>
      <c r="P130">
        <v>0</v>
      </c>
      <c r="Q130">
        <v>0</v>
      </c>
      <c r="R130">
        <v>1</v>
      </c>
      <c r="S130">
        <v>0</v>
      </c>
      <c r="T130">
        <v>0</v>
      </c>
      <c r="U130">
        <v>0</v>
      </c>
      <c r="V130">
        <v>0</v>
      </c>
      <c r="W130">
        <v>1</v>
      </c>
      <c r="X130">
        <v>0</v>
      </c>
      <c r="Y130">
        <v>0</v>
      </c>
      <c r="Z130">
        <v>1</v>
      </c>
      <c r="AA130">
        <v>0</v>
      </c>
      <c r="AB130">
        <v>0</v>
      </c>
      <c r="AC130">
        <v>0</v>
      </c>
    </row>
    <row r="131" spans="1:29" x14ac:dyDescent="0.2">
      <c r="A131" s="1">
        <v>129</v>
      </c>
      <c r="B131" t="s">
        <v>157</v>
      </c>
      <c r="C131">
        <v>2</v>
      </c>
      <c r="D131" t="s">
        <v>425</v>
      </c>
      <c r="E131">
        <v>0</v>
      </c>
      <c r="F131">
        <v>0</v>
      </c>
      <c r="G131">
        <v>8.5500000000000007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</row>
    <row r="132" spans="1:29" x14ac:dyDescent="0.2">
      <c r="A132" s="1">
        <v>130</v>
      </c>
      <c r="B132" t="s">
        <v>158</v>
      </c>
      <c r="C132">
        <v>2</v>
      </c>
      <c r="D132" t="s">
        <v>425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</row>
    <row r="133" spans="1:29" x14ac:dyDescent="0.2">
      <c r="A133" s="1">
        <v>131</v>
      </c>
      <c r="B133" t="s">
        <v>159</v>
      </c>
      <c r="C133">
        <v>1</v>
      </c>
      <c r="D133" t="s">
        <v>425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</row>
    <row r="134" spans="1:29" x14ac:dyDescent="0.2">
      <c r="A134" s="1">
        <v>132</v>
      </c>
      <c r="B134" t="s">
        <v>160</v>
      </c>
      <c r="C134">
        <v>1</v>
      </c>
      <c r="D134" t="s">
        <v>425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</row>
    <row r="135" spans="1:29" x14ac:dyDescent="0.2">
      <c r="A135" s="1">
        <v>133</v>
      </c>
      <c r="B135" t="s">
        <v>161</v>
      </c>
      <c r="C135">
        <v>1</v>
      </c>
      <c r="D135" t="s">
        <v>425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</row>
    <row r="136" spans="1:29" x14ac:dyDescent="0.2">
      <c r="A136" s="1">
        <v>134</v>
      </c>
      <c r="B136" t="s">
        <v>162</v>
      </c>
      <c r="C136">
        <v>1</v>
      </c>
      <c r="D136" t="s">
        <v>425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</row>
    <row r="137" spans="1:29" x14ac:dyDescent="0.2">
      <c r="A137" s="1">
        <v>135</v>
      </c>
      <c r="B137" t="s">
        <v>163</v>
      </c>
      <c r="C137">
        <v>2</v>
      </c>
      <c r="D137" t="s">
        <v>425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</row>
    <row r="138" spans="1:29" x14ac:dyDescent="0.2">
      <c r="A138" s="1">
        <v>136</v>
      </c>
      <c r="B138" t="s">
        <v>164</v>
      </c>
      <c r="C138">
        <v>1</v>
      </c>
      <c r="D138" t="s">
        <v>425</v>
      </c>
      <c r="E138">
        <v>0</v>
      </c>
      <c r="F138">
        <v>0</v>
      </c>
      <c r="G138">
        <v>1</v>
      </c>
      <c r="H138">
        <v>0</v>
      </c>
      <c r="I138">
        <v>1</v>
      </c>
      <c r="J138">
        <v>1</v>
      </c>
      <c r="K138">
        <v>0</v>
      </c>
      <c r="L138">
        <v>1</v>
      </c>
      <c r="M138">
        <v>1</v>
      </c>
      <c r="N138">
        <v>0</v>
      </c>
      <c r="O138">
        <v>1</v>
      </c>
      <c r="P138">
        <v>0</v>
      </c>
      <c r="Q138">
        <v>0</v>
      </c>
      <c r="R138">
        <v>1</v>
      </c>
      <c r="S138">
        <v>1</v>
      </c>
      <c r="T138">
        <v>1</v>
      </c>
      <c r="U138">
        <v>0</v>
      </c>
      <c r="V138">
        <v>1</v>
      </c>
      <c r="W138">
        <v>1</v>
      </c>
      <c r="X138">
        <v>1</v>
      </c>
      <c r="Y138">
        <v>0</v>
      </c>
      <c r="Z138">
        <v>1</v>
      </c>
      <c r="AA138">
        <v>0</v>
      </c>
      <c r="AB138">
        <v>0</v>
      </c>
      <c r="AC138">
        <v>0</v>
      </c>
    </row>
    <row r="139" spans="1:29" x14ac:dyDescent="0.2">
      <c r="A139" s="1">
        <v>137</v>
      </c>
      <c r="B139" t="s">
        <v>165</v>
      </c>
      <c r="C139">
        <v>1</v>
      </c>
      <c r="D139" t="s">
        <v>425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</row>
    <row r="140" spans="1:29" x14ac:dyDescent="0.2">
      <c r="A140" s="1">
        <v>138</v>
      </c>
      <c r="B140" t="s">
        <v>166</v>
      </c>
      <c r="C140">
        <v>1</v>
      </c>
      <c r="D140" t="s">
        <v>425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</row>
    <row r="141" spans="1:29" x14ac:dyDescent="0.2">
      <c r="A141" s="1">
        <v>139</v>
      </c>
      <c r="B141" t="s">
        <v>167</v>
      </c>
      <c r="C141">
        <v>1</v>
      </c>
      <c r="D141" t="s">
        <v>425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</row>
    <row r="142" spans="1:29" x14ac:dyDescent="0.2">
      <c r="A142" s="1">
        <v>140</v>
      </c>
      <c r="B142" t="s">
        <v>168</v>
      </c>
      <c r="C142">
        <v>1</v>
      </c>
      <c r="D142" t="s">
        <v>425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</row>
    <row r="143" spans="1:29" x14ac:dyDescent="0.2">
      <c r="A143" s="1">
        <v>141</v>
      </c>
      <c r="B143" t="s">
        <v>169</v>
      </c>
      <c r="C143">
        <v>1</v>
      </c>
      <c r="D143" t="s">
        <v>425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</row>
    <row r="144" spans="1:29" x14ac:dyDescent="0.2">
      <c r="A144" s="1">
        <v>142</v>
      </c>
      <c r="B144" t="s">
        <v>170</v>
      </c>
      <c r="C144">
        <v>1</v>
      </c>
      <c r="D144" t="s">
        <v>425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</row>
    <row r="145" spans="1:29" x14ac:dyDescent="0.2">
      <c r="A145" s="1">
        <v>143</v>
      </c>
      <c r="B145" t="s">
        <v>171</v>
      </c>
      <c r="C145">
        <v>1</v>
      </c>
      <c r="D145" t="s">
        <v>425</v>
      </c>
      <c r="E145">
        <v>0</v>
      </c>
      <c r="F145">
        <v>0</v>
      </c>
      <c r="G145">
        <v>1</v>
      </c>
      <c r="H145">
        <v>0</v>
      </c>
      <c r="I145">
        <v>1</v>
      </c>
      <c r="J145">
        <v>1</v>
      </c>
      <c r="K145">
        <v>0</v>
      </c>
      <c r="L145">
        <v>1</v>
      </c>
      <c r="M145">
        <v>0</v>
      </c>
      <c r="N145">
        <v>0</v>
      </c>
      <c r="O145">
        <v>1</v>
      </c>
      <c r="P145">
        <v>0</v>
      </c>
      <c r="Q145">
        <v>0</v>
      </c>
      <c r="R145">
        <v>1</v>
      </c>
      <c r="S145">
        <v>1</v>
      </c>
      <c r="T145">
        <v>1</v>
      </c>
      <c r="U145">
        <v>0</v>
      </c>
      <c r="V145">
        <v>1</v>
      </c>
      <c r="W145">
        <v>1</v>
      </c>
      <c r="X145">
        <v>1</v>
      </c>
      <c r="Y145">
        <v>0</v>
      </c>
      <c r="Z145">
        <v>1</v>
      </c>
      <c r="AA145">
        <v>0</v>
      </c>
      <c r="AB145">
        <v>0</v>
      </c>
      <c r="AC145">
        <v>0</v>
      </c>
    </row>
    <row r="146" spans="1:29" x14ac:dyDescent="0.2">
      <c r="A146" s="1">
        <v>144</v>
      </c>
      <c r="B146" t="s">
        <v>172</v>
      </c>
      <c r="C146">
        <v>1</v>
      </c>
      <c r="D146" t="s">
        <v>425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</row>
    <row r="147" spans="1:29" x14ac:dyDescent="0.2">
      <c r="A147" s="1">
        <v>145</v>
      </c>
      <c r="B147" t="s">
        <v>173</v>
      </c>
      <c r="C147">
        <v>1</v>
      </c>
      <c r="D147" t="s">
        <v>425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</row>
    <row r="148" spans="1:29" x14ac:dyDescent="0.2">
      <c r="A148" s="1">
        <v>146</v>
      </c>
      <c r="B148" t="s">
        <v>174</v>
      </c>
      <c r="C148">
        <v>1</v>
      </c>
      <c r="D148" t="s">
        <v>425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</row>
    <row r="149" spans="1:29" x14ac:dyDescent="0.2">
      <c r="A149" s="1">
        <v>147</v>
      </c>
      <c r="B149" t="s">
        <v>175</v>
      </c>
      <c r="C149">
        <v>1</v>
      </c>
      <c r="D149" t="s">
        <v>425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</row>
    <row r="150" spans="1:29" x14ac:dyDescent="0.2">
      <c r="A150" s="1">
        <v>148</v>
      </c>
      <c r="B150" t="s">
        <v>176</v>
      </c>
      <c r="C150" t="s">
        <v>424</v>
      </c>
      <c r="D150" t="s">
        <v>426</v>
      </c>
      <c r="E150" t="s">
        <v>431</v>
      </c>
      <c r="F150" t="s">
        <v>431</v>
      </c>
      <c r="G150" t="s">
        <v>436</v>
      </c>
      <c r="H150" t="s">
        <v>431</v>
      </c>
      <c r="I150" t="s">
        <v>437</v>
      </c>
      <c r="J150" t="s">
        <v>436</v>
      </c>
      <c r="K150" t="s">
        <v>429</v>
      </c>
      <c r="L150" t="s">
        <v>434</v>
      </c>
      <c r="M150" t="s">
        <v>437</v>
      </c>
      <c r="N150" t="s">
        <v>431</v>
      </c>
      <c r="O150" t="s">
        <v>436</v>
      </c>
      <c r="P150" t="s">
        <v>439</v>
      </c>
      <c r="Q150" t="s">
        <v>429</v>
      </c>
      <c r="R150" t="s">
        <v>439</v>
      </c>
      <c r="S150" t="s">
        <v>434</v>
      </c>
      <c r="T150" t="s">
        <v>435</v>
      </c>
      <c r="U150" t="s">
        <v>437</v>
      </c>
      <c r="V150" t="s">
        <v>436</v>
      </c>
      <c r="W150" t="s">
        <v>435</v>
      </c>
      <c r="X150" t="s">
        <v>428</v>
      </c>
      <c r="Y150" t="s">
        <v>431</v>
      </c>
      <c r="Z150" t="s">
        <v>436</v>
      </c>
      <c r="AA150" t="s">
        <v>436</v>
      </c>
      <c r="AB150" t="s">
        <v>439</v>
      </c>
      <c r="AC150" t="s">
        <v>428</v>
      </c>
    </row>
    <row r="151" spans="1:29" x14ac:dyDescent="0.2">
      <c r="A151" s="1">
        <v>149</v>
      </c>
      <c r="B151" t="s">
        <v>177</v>
      </c>
      <c r="C151">
        <v>1</v>
      </c>
      <c r="D151" t="s">
        <v>426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</row>
    <row r="152" spans="1:29" x14ac:dyDescent="0.2">
      <c r="A152" s="1">
        <v>150</v>
      </c>
      <c r="B152" t="s">
        <v>178</v>
      </c>
      <c r="C152">
        <v>1</v>
      </c>
      <c r="D152" t="s">
        <v>426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</row>
    <row r="153" spans="1:29" x14ac:dyDescent="0.2">
      <c r="A153" s="1">
        <v>151</v>
      </c>
      <c r="B153" t="s">
        <v>179</v>
      </c>
      <c r="C153">
        <v>1</v>
      </c>
      <c r="D153" t="s">
        <v>426</v>
      </c>
      <c r="E153">
        <v>1</v>
      </c>
      <c r="F153">
        <v>0</v>
      </c>
      <c r="G153">
        <v>1</v>
      </c>
      <c r="H153">
        <v>0</v>
      </c>
      <c r="I153">
        <v>0</v>
      </c>
      <c r="J153">
        <v>1</v>
      </c>
      <c r="K153">
        <v>1</v>
      </c>
      <c r="L153">
        <v>0</v>
      </c>
      <c r="M153">
        <v>1</v>
      </c>
      <c r="N153">
        <v>1</v>
      </c>
      <c r="O153">
        <v>1</v>
      </c>
      <c r="P153">
        <v>1</v>
      </c>
      <c r="Q153">
        <v>0</v>
      </c>
      <c r="R153">
        <v>0</v>
      </c>
      <c r="S153">
        <v>0</v>
      </c>
      <c r="T153">
        <v>0</v>
      </c>
      <c r="U153">
        <v>1</v>
      </c>
      <c r="V153">
        <v>1</v>
      </c>
      <c r="W153">
        <v>0</v>
      </c>
      <c r="X153">
        <v>0</v>
      </c>
      <c r="Y153">
        <v>0</v>
      </c>
      <c r="Z153">
        <v>1</v>
      </c>
      <c r="AA153">
        <v>1</v>
      </c>
      <c r="AB153">
        <v>0</v>
      </c>
      <c r="AC153">
        <v>0</v>
      </c>
    </row>
    <row r="154" spans="1:29" x14ac:dyDescent="0.2">
      <c r="A154" s="1">
        <v>152</v>
      </c>
      <c r="B154" t="s">
        <v>180</v>
      </c>
      <c r="C154">
        <v>1</v>
      </c>
      <c r="D154" t="s">
        <v>426</v>
      </c>
      <c r="E154">
        <v>0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</row>
    <row r="155" spans="1:29" x14ac:dyDescent="0.2">
      <c r="A155" s="1">
        <v>153</v>
      </c>
      <c r="B155" t="s">
        <v>181</v>
      </c>
      <c r="C155">
        <v>1</v>
      </c>
      <c r="D155" t="s">
        <v>426</v>
      </c>
      <c r="E155">
        <v>0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</row>
    <row r="156" spans="1:29" x14ac:dyDescent="0.2">
      <c r="A156" s="1">
        <v>154</v>
      </c>
      <c r="B156" t="s">
        <v>182</v>
      </c>
      <c r="C156">
        <v>1</v>
      </c>
      <c r="D156" t="s">
        <v>426</v>
      </c>
      <c r="E156">
        <v>0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0</v>
      </c>
      <c r="Z156">
        <v>1</v>
      </c>
      <c r="AA156">
        <v>1</v>
      </c>
      <c r="AB156">
        <v>1</v>
      </c>
      <c r="AC156">
        <v>1</v>
      </c>
    </row>
    <row r="157" spans="1:29" x14ac:dyDescent="0.2">
      <c r="A157" s="1">
        <v>155</v>
      </c>
      <c r="B157" t="s">
        <v>183</v>
      </c>
      <c r="C157">
        <v>1</v>
      </c>
      <c r="D157" t="s">
        <v>426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0</v>
      </c>
      <c r="Y157">
        <v>1</v>
      </c>
      <c r="Z157">
        <v>1</v>
      </c>
      <c r="AA157">
        <v>1</v>
      </c>
      <c r="AB157">
        <v>1</v>
      </c>
      <c r="AC157">
        <v>1</v>
      </c>
    </row>
    <row r="158" spans="1:29" x14ac:dyDescent="0.2">
      <c r="A158" s="1">
        <v>156</v>
      </c>
      <c r="B158" t="s">
        <v>184</v>
      </c>
      <c r="C158">
        <v>1</v>
      </c>
      <c r="D158" t="s">
        <v>426</v>
      </c>
      <c r="E158">
        <v>0</v>
      </c>
      <c r="F158">
        <v>0</v>
      </c>
      <c r="G158">
        <v>1</v>
      </c>
      <c r="H158">
        <v>1</v>
      </c>
      <c r="I158">
        <v>0</v>
      </c>
      <c r="J158">
        <v>0</v>
      </c>
      <c r="K158">
        <v>0</v>
      </c>
      <c r="L158">
        <v>1</v>
      </c>
      <c r="M158">
        <v>1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1</v>
      </c>
      <c r="AA158">
        <v>0</v>
      </c>
      <c r="AB158">
        <v>1</v>
      </c>
      <c r="AC158">
        <v>0</v>
      </c>
    </row>
    <row r="159" spans="1:29" x14ac:dyDescent="0.2">
      <c r="A159" s="1">
        <v>157</v>
      </c>
      <c r="B159" t="s">
        <v>185</v>
      </c>
      <c r="C159">
        <v>1</v>
      </c>
      <c r="D159" t="s">
        <v>426</v>
      </c>
      <c r="E159">
        <v>1</v>
      </c>
      <c r="F159">
        <v>0</v>
      </c>
      <c r="G159">
        <v>1</v>
      </c>
      <c r="H159">
        <v>0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0</v>
      </c>
      <c r="Z159">
        <v>1</v>
      </c>
      <c r="AA159">
        <v>1</v>
      </c>
      <c r="AB159">
        <v>1</v>
      </c>
      <c r="AC159">
        <v>1</v>
      </c>
    </row>
    <row r="160" spans="1:29" x14ac:dyDescent="0.2">
      <c r="A160" s="1">
        <v>158</v>
      </c>
      <c r="B160" t="s">
        <v>186</v>
      </c>
      <c r="C160">
        <v>1</v>
      </c>
      <c r="D160" t="s">
        <v>426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</row>
    <row r="161" spans="1:29" x14ac:dyDescent="0.2">
      <c r="A161" s="1">
        <v>159</v>
      </c>
      <c r="B161" t="s">
        <v>187</v>
      </c>
      <c r="C161">
        <v>1</v>
      </c>
      <c r="D161" t="s">
        <v>426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1</v>
      </c>
      <c r="N161">
        <v>0</v>
      </c>
      <c r="O161">
        <v>0</v>
      </c>
      <c r="P161">
        <v>1</v>
      </c>
      <c r="Q161">
        <v>0</v>
      </c>
      <c r="R161">
        <v>0</v>
      </c>
      <c r="S161">
        <v>0</v>
      </c>
      <c r="T161">
        <v>0</v>
      </c>
      <c r="U161">
        <v>1</v>
      </c>
      <c r="V161">
        <v>1</v>
      </c>
      <c r="W161">
        <v>0</v>
      </c>
      <c r="X161">
        <v>0</v>
      </c>
      <c r="Y161">
        <v>0</v>
      </c>
      <c r="Z161">
        <v>0</v>
      </c>
      <c r="AA161">
        <v>1</v>
      </c>
      <c r="AB161">
        <v>0</v>
      </c>
      <c r="AC161">
        <v>0</v>
      </c>
    </row>
    <row r="162" spans="1:29" x14ac:dyDescent="0.2">
      <c r="A162" s="1">
        <v>160</v>
      </c>
      <c r="B162" t="s">
        <v>188</v>
      </c>
      <c r="C162">
        <v>1</v>
      </c>
      <c r="D162" t="s">
        <v>426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</row>
    <row r="163" spans="1:29" x14ac:dyDescent="0.2">
      <c r="A163" s="1">
        <v>161</v>
      </c>
      <c r="B163" t="s">
        <v>189</v>
      </c>
      <c r="C163">
        <v>1</v>
      </c>
      <c r="D163" t="s">
        <v>426</v>
      </c>
      <c r="E163">
        <v>1</v>
      </c>
      <c r="F163">
        <v>1</v>
      </c>
      <c r="G163">
        <v>0</v>
      </c>
      <c r="H163">
        <v>1</v>
      </c>
      <c r="I163">
        <v>1</v>
      </c>
      <c r="J163">
        <v>1</v>
      </c>
      <c r="K163">
        <v>0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0</v>
      </c>
      <c r="AC163">
        <v>1</v>
      </c>
    </row>
    <row r="164" spans="1:29" x14ac:dyDescent="0.2">
      <c r="A164" s="1">
        <v>162</v>
      </c>
      <c r="B164" t="s">
        <v>190</v>
      </c>
      <c r="C164">
        <v>2</v>
      </c>
      <c r="D164" t="s">
        <v>426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29</v>
      </c>
      <c r="Z164">
        <v>0</v>
      </c>
      <c r="AA164">
        <v>0</v>
      </c>
      <c r="AB164">
        <v>0</v>
      </c>
      <c r="AC164">
        <v>100</v>
      </c>
    </row>
    <row r="165" spans="1:29" x14ac:dyDescent="0.2">
      <c r="A165" s="1">
        <v>163</v>
      </c>
      <c r="B165" t="s">
        <v>191</v>
      </c>
      <c r="C165">
        <v>2</v>
      </c>
      <c r="D165" t="s">
        <v>426</v>
      </c>
      <c r="E165">
        <v>0</v>
      </c>
      <c r="F165">
        <v>0</v>
      </c>
      <c r="G165">
        <v>77.959999999999994</v>
      </c>
      <c r="H165">
        <v>86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76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</row>
    <row r="166" spans="1:29" x14ac:dyDescent="0.2">
      <c r="A166" s="1">
        <v>164</v>
      </c>
      <c r="B166" t="s">
        <v>192</v>
      </c>
      <c r="C166">
        <v>3</v>
      </c>
      <c r="D166" t="s">
        <v>426</v>
      </c>
      <c r="E166">
        <v>0</v>
      </c>
      <c r="F166">
        <v>0</v>
      </c>
      <c r="G166">
        <v>0</v>
      </c>
      <c r="H166">
        <v>2.8571428571428571E-2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3.937007874015748E-3</v>
      </c>
      <c r="S166">
        <v>0</v>
      </c>
      <c r="T166">
        <v>0</v>
      </c>
      <c r="U166">
        <v>0</v>
      </c>
      <c r="V166">
        <v>0.25</v>
      </c>
      <c r="W166">
        <v>8.3333333333333329E-2</v>
      </c>
      <c r="X166">
        <v>0</v>
      </c>
      <c r="Y166">
        <v>0.16666666666666671</v>
      </c>
      <c r="Z166">
        <v>0.33333333333333331</v>
      </c>
      <c r="AA166">
        <v>4.8543689320388354E-3</v>
      </c>
      <c r="AB166">
        <v>0</v>
      </c>
      <c r="AC166">
        <v>0</v>
      </c>
    </row>
    <row r="167" spans="1:29" x14ac:dyDescent="0.2">
      <c r="A167" s="1">
        <v>165</v>
      </c>
      <c r="B167" t="s">
        <v>193</v>
      </c>
      <c r="C167">
        <v>2</v>
      </c>
      <c r="D167" t="s">
        <v>426</v>
      </c>
      <c r="E167">
        <v>9.67</v>
      </c>
      <c r="F167">
        <v>11.82</v>
      </c>
      <c r="G167">
        <v>8.92</v>
      </c>
      <c r="H167">
        <v>6.89</v>
      </c>
      <c r="I167">
        <v>11.15</v>
      </c>
      <c r="J167">
        <v>23.7</v>
      </c>
      <c r="K167">
        <v>0</v>
      </c>
      <c r="L167">
        <v>11.37</v>
      </c>
      <c r="M167">
        <v>0</v>
      </c>
      <c r="N167">
        <v>13.6</v>
      </c>
      <c r="O167">
        <v>8.7199999999999989</v>
      </c>
      <c r="P167">
        <v>0</v>
      </c>
      <c r="Q167">
        <v>0</v>
      </c>
      <c r="R167">
        <v>11.84</v>
      </c>
      <c r="S167">
        <v>19.73</v>
      </c>
      <c r="T167">
        <v>15.68</v>
      </c>
      <c r="U167">
        <v>0</v>
      </c>
      <c r="V167">
        <v>10.46</v>
      </c>
      <c r="W167">
        <v>6.96</v>
      </c>
      <c r="X167">
        <v>0</v>
      </c>
      <c r="Y167">
        <v>7.28</v>
      </c>
      <c r="Z167">
        <v>18.39</v>
      </c>
      <c r="AA167">
        <v>10.52</v>
      </c>
      <c r="AB167">
        <v>17.239999999999998</v>
      </c>
      <c r="AC167">
        <v>0</v>
      </c>
    </row>
    <row r="168" spans="1:29" x14ac:dyDescent="0.2">
      <c r="A168" s="1">
        <v>166</v>
      </c>
      <c r="B168" t="s">
        <v>194</v>
      </c>
      <c r="C168">
        <v>2</v>
      </c>
      <c r="D168" t="s">
        <v>426</v>
      </c>
      <c r="E168">
        <v>11178</v>
      </c>
      <c r="F168">
        <v>719</v>
      </c>
      <c r="G168">
        <v>13803</v>
      </c>
      <c r="H168">
        <v>15574</v>
      </c>
      <c r="I168">
        <v>6383</v>
      </c>
      <c r="J168">
        <v>13607</v>
      </c>
      <c r="K168">
        <v>1324</v>
      </c>
      <c r="L168">
        <v>3486</v>
      </c>
      <c r="M168">
        <v>1411</v>
      </c>
      <c r="N168">
        <v>14672</v>
      </c>
      <c r="O168">
        <v>5025</v>
      </c>
      <c r="P168">
        <v>7196</v>
      </c>
      <c r="Q168">
        <v>21932</v>
      </c>
      <c r="R168">
        <v>48851</v>
      </c>
      <c r="S168">
        <v>5531</v>
      </c>
      <c r="T168">
        <v>8152</v>
      </c>
      <c r="U168">
        <v>12814</v>
      </c>
      <c r="V168">
        <v>9258</v>
      </c>
      <c r="W168">
        <v>5157</v>
      </c>
      <c r="X168">
        <v>66018</v>
      </c>
      <c r="Y168">
        <v>1363</v>
      </c>
      <c r="Z168">
        <v>21636</v>
      </c>
      <c r="AA168">
        <v>7603</v>
      </c>
      <c r="AB168">
        <v>706</v>
      </c>
      <c r="AC168">
        <v>4607</v>
      </c>
    </row>
    <row r="169" spans="1:29" x14ac:dyDescent="0.2">
      <c r="A169" s="1">
        <v>167</v>
      </c>
      <c r="B169" t="s">
        <v>195</v>
      </c>
      <c r="C169">
        <v>2</v>
      </c>
      <c r="D169" t="s">
        <v>426</v>
      </c>
      <c r="E169">
        <v>0</v>
      </c>
      <c r="F169">
        <v>0</v>
      </c>
      <c r="G169">
        <v>100</v>
      </c>
      <c r="H169">
        <v>0</v>
      </c>
      <c r="I169">
        <v>100</v>
      </c>
      <c r="J169">
        <v>99.74</v>
      </c>
      <c r="K169">
        <v>100</v>
      </c>
      <c r="L169">
        <v>99</v>
      </c>
      <c r="M169">
        <v>87.63</v>
      </c>
      <c r="N169">
        <v>0</v>
      </c>
      <c r="O169">
        <v>0</v>
      </c>
      <c r="P169">
        <v>100</v>
      </c>
      <c r="Q169">
        <v>0</v>
      </c>
      <c r="R169">
        <v>66</v>
      </c>
      <c r="S169">
        <v>0</v>
      </c>
      <c r="T169">
        <v>0</v>
      </c>
      <c r="U169">
        <v>99.9</v>
      </c>
      <c r="V169">
        <v>100</v>
      </c>
      <c r="W169">
        <v>0</v>
      </c>
      <c r="X169">
        <v>46.61</v>
      </c>
      <c r="Y169">
        <v>0</v>
      </c>
      <c r="Z169">
        <v>47.7</v>
      </c>
      <c r="AA169">
        <v>31</v>
      </c>
      <c r="AB169">
        <v>0</v>
      </c>
      <c r="AC169">
        <v>0</v>
      </c>
    </row>
    <row r="170" spans="1:29" x14ac:dyDescent="0.2">
      <c r="A170" s="1">
        <v>168</v>
      </c>
      <c r="B170" t="s">
        <v>196</v>
      </c>
      <c r="C170">
        <v>2</v>
      </c>
      <c r="D170" t="s">
        <v>426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7.3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</row>
    <row r="171" spans="1:29" x14ac:dyDescent="0.2">
      <c r="A171" s="1">
        <v>169</v>
      </c>
      <c r="B171" t="s">
        <v>197</v>
      </c>
      <c r="C171">
        <v>3</v>
      </c>
      <c r="D171" t="s">
        <v>426</v>
      </c>
      <c r="E171">
        <v>0</v>
      </c>
      <c r="F171">
        <v>6.4102564102564111E-2</v>
      </c>
      <c r="G171">
        <v>0.23148148148148151</v>
      </c>
      <c r="H171">
        <v>0.1248439450686642</v>
      </c>
      <c r="I171">
        <v>0.22727272727272729</v>
      </c>
      <c r="J171">
        <v>7.1428571428571425E-2</v>
      </c>
      <c r="K171">
        <v>7.64525993883792E-2</v>
      </c>
      <c r="L171">
        <v>7.5187969924812026E-2</v>
      </c>
      <c r="M171">
        <v>0.14084507042253519</v>
      </c>
      <c r="N171">
        <v>3.1585596967782688E-2</v>
      </c>
      <c r="O171">
        <v>0</v>
      </c>
      <c r="P171">
        <v>5.9594755661501783E-2</v>
      </c>
      <c r="Q171">
        <v>0.20964360587002101</v>
      </c>
      <c r="R171">
        <v>5.0251256281407038E-2</v>
      </c>
      <c r="S171">
        <v>7.6923076923076927E-2</v>
      </c>
      <c r="T171">
        <v>8.4602368866328256E-2</v>
      </c>
      <c r="U171">
        <v>0.1149425287356322</v>
      </c>
      <c r="V171">
        <v>0.15408320493066249</v>
      </c>
      <c r="W171">
        <v>0</v>
      </c>
      <c r="X171">
        <v>5.6785917092561047E-2</v>
      </c>
      <c r="Y171">
        <v>0</v>
      </c>
      <c r="Z171">
        <v>0.45454545454545447</v>
      </c>
      <c r="AA171">
        <v>8.9605734767025089E-2</v>
      </c>
      <c r="AB171">
        <v>3.9093041438623931E-2</v>
      </c>
      <c r="AC171">
        <v>0.13642564802182811</v>
      </c>
    </row>
    <row r="172" spans="1:29" x14ac:dyDescent="0.2">
      <c r="A172" s="1">
        <v>170</v>
      </c>
      <c r="B172" t="s">
        <v>198</v>
      </c>
      <c r="C172">
        <v>2</v>
      </c>
      <c r="D172" t="s">
        <v>426</v>
      </c>
      <c r="E172">
        <v>0</v>
      </c>
      <c r="F172">
        <v>0</v>
      </c>
      <c r="G172">
        <v>0</v>
      </c>
      <c r="H172">
        <v>0</v>
      </c>
      <c r="I172">
        <v>2.0499999999999998</v>
      </c>
      <c r="J172">
        <v>0</v>
      </c>
      <c r="K172">
        <v>6.5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16.100000000000001</v>
      </c>
      <c r="S172">
        <v>0</v>
      </c>
      <c r="T172">
        <v>6.22</v>
      </c>
      <c r="U172">
        <v>7.71</v>
      </c>
      <c r="V172">
        <v>4.67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25.58</v>
      </c>
      <c r="AC172">
        <v>0</v>
      </c>
    </row>
    <row r="173" spans="1:29" x14ac:dyDescent="0.2">
      <c r="A173" s="1">
        <v>171</v>
      </c>
      <c r="B173" t="s">
        <v>199</v>
      </c>
      <c r="C173">
        <v>3</v>
      </c>
      <c r="D173" t="s">
        <v>426</v>
      </c>
      <c r="E173">
        <v>0</v>
      </c>
      <c r="F173">
        <v>6.4102564102564111E-2</v>
      </c>
      <c r="G173">
        <v>0.23148148148148151</v>
      </c>
      <c r="H173">
        <v>0</v>
      </c>
      <c r="I173">
        <v>0.42553191489361702</v>
      </c>
      <c r="J173">
        <v>0</v>
      </c>
      <c r="K173">
        <v>0.1519756838905775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0.26315789473684209</v>
      </c>
      <c r="S173">
        <v>0</v>
      </c>
      <c r="T173">
        <v>0.1788908765652952</v>
      </c>
      <c r="U173">
        <v>1.0101010101010099</v>
      </c>
      <c r="V173">
        <v>0.54945054945054939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</row>
    <row r="174" spans="1:29" x14ac:dyDescent="0.2">
      <c r="A174" s="1">
        <v>172</v>
      </c>
      <c r="B174" t="s">
        <v>200</v>
      </c>
      <c r="C174">
        <v>3</v>
      </c>
      <c r="D174" t="s">
        <v>426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</row>
    <row r="175" spans="1:29" x14ac:dyDescent="0.2">
      <c r="A175" s="1">
        <v>173</v>
      </c>
      <c r="B175" t="s">
        <v>201</v>
      </c>
      <c r="C175">
        <v>3</v>
      </c>
      <c r="D175" t="s">
        <v>426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</row>
    <row r="176" spans="1:29" x14ac:dyDescent="0.2">
      <c r="A176" s="1">
        <v>174</v>
      </c>
      <c r="B176" t="s">
        <v>202</v>
      </c>
      <c r="C176">
        <v>2</v>
      </c>
      <c r="D176" t="s">
        <v>426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78</v>
      </c>
      <c r="M176">
        <v>0</v>
      </c>
      <c r="N176">
        <v>0</v>
      </c>
      <c r="O176">
        <v>0</v>
      </c>
      <c r="P176">
        <v>0</v>
      </c>
      <c r="Q176">
        <v>100</v>
      </c>
      <c r="R176">
        <v>0</v>
      </c>
      <c r="S176">
        <v>107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118</v>
      </c>
      <c r="AA176">
        <v>0</v>
      </c>
      <c r="AB176">
        <v>0</v>
      </c>
      <c r="AC176">
        <v>0</v>
      </c>
    </row>
    <row r="177" spans="1:29" x14ac:dyDescent="0.2">
      <c r="A177" s="1">
        <v>175</v>
      </c>
      <c r="B177" t="s">
        <v>203</v>
      </c>
      <c r="C177">
        <v>2</v>
      </c>
      <c r="D177" t="s">
        <v>426</v>
      </c>
      <c r="E177">
        <v>4.2300000000000004</v>
      </c>
      <c r="F177">
        <v>21.7</v>
      </c>
      <c r="G177">
        <v>19</v>
      </c>
      <c r="H177">
        <v>7.24</v>
      </c>
      <c r="I177">
        <v>22.2</v>
      </c>
      <c r="J177">
        <v>18.3</v>
      </c>
      <c r="K177">
        <v>13.9</v>
      </c>
      <c r="L177">
        <v>23</v>
      </c>
      <c r="M177">
        <v>29.7</v>
      </c>
      <c r="N177">
        <v>18.8</v>
      </c>
      <c r="O177">
        <v>13.8</v>
      </c>
      <c r="P177">
        <v>34.6</v>
      </c>
      <c r="Q177">
        <v>16</v>
      </c>
      <c r="R177">
        <v>43.3</v>
      </c>
      <c r="S177">
        <v>18.260000000000002</v>
      </c>
      <c r="T177">
        <v>0</v>
      </c>
      <c r="U177">
        <v>18</v>
      </c>
      <c r="V177">
        <v>7.62</v>
      </c>
      <c r="W177">
        <v>10.32</v>
      </c>
      <c r="X177">
        <v>32.869999999999997</v>
      </c>
      <c r="Y177">
        <v>10.79</v>
      </c>
      <c r="Z177">
        <v>8.1</v>
      </c>
      <c r="AA177">
        <v>8.65</v>
      </c>
      <c r="AB177">
        <v>13</v>
      </c>
      <c r="AC177">
        <v>28.98</v>
      </c>
    </row>
    <row r="178" spans="1:29" x14ac:dyDescent="0.2">
      <c r="A178" s="1">
        <v>176</v>
      </c>
      <c r="B178" t="s">
        <v>204</v>
      </c>
      <c r="C178">
        <v>2</v>
      </c>
      <c r="D178" t="s">
        <v>426</v>
      </c>
      <c r="E178">
        <v>0</v>
      </c>
      <c r="F178">
        <v>27.43</v>
      </c>
      <c r="G178">
        <v>27.78</v>
      </c>
      <c r="H178">
        <v>11.77</v>
      </c>
      <c r="I178">
        <v>25</v>
      </c>
      <c r="J178">
        <v>25.5</v>
      </c>
      <c r="K178">
        <v>0</v>
      </c>
      <c r="L178">
        <v>0</v>
      </c>
      <c r="M178">
        <v>44</v>
      </c>
      <c r="N178">
        <v>0</v>
      </c>
      <c r="O178">
        <v>0</v>
      </c>
      <c r="P178">
        <v>0</v>
      </c>
      <c r="Q178">
        <v>0</v>
      </c>
      <c r="R178">
        <v>52.97</v>
      </c>
      <c r="S178">
        <v>5.82</v>
      </c>
      <c r="T178">
        <v>0</v>
      </c>
      <c r="U178">
        <v>12</v>
      </c>
      <c r="V178">
        <v>0</v>
      </c>
      <c r="W178">
        <v>0</v>
      </c>
      <c r="X178">
        <v>31.97</v>
      </c>
      <c r="Y178">
        <v>0</v>
      </c>
      <c r="Z178">
        <v>14.32</v>
      </c>
      <c r="AA178">
        <v>20</v>
      </c>
      <c r="AB178">
        <v>25.69</v>
      </c>
      <c r="AC178">
        <v>0</v>
      </c>
    </row>
    <row r="179" spans="1:29" x14ac:dyDescent="0.2">
      <c r="A179" s="1">
        <v>177</v>
      </c>
      <c r="B179" t="s">
        <v>205</v>
      </c>
      <c r="C179">
        <v>2</v>
      </c>
      <c r="D179" t="s">
        <v>426</v>
      </c>
      <c r="E179">
        <v>8.89</v>
      </c>
      <c r="F179">
        <v>29.63</v>
      </c>
      <c r="G179">
        <v>22</v>
      </c>
      <c r="H179">
        <v>0</v>
      </c>
      <c r="I179">
        <v>22.83</v>
      </c>
      <c r="J179">
        <v>0</v>
      </c>
      <c r="K179">
        <v>19.23</v>
      </c>
      <c r="L179">
        <v>0</v>
      </c>
      <c r="M179">
        <v>23</v>
      </c>
      <c r="N179">
        <v>21.8</v>
      </c>
      <c r="O179">
        <v>13.2</v>
      </c>
      <c r="P179">
        <v>18.2</v>
      </c>
      <c r="Q179">
        <v>0</v>
      </c>
      <c r="R179">
        <v>28.56</v>
      </c>
      <c r="S179">
        <v>27</v>
      </c>
      <c r="T179">
        <v>0</v>
      </c>
      <c r="U179">
        <v>25</v>
      </c>
      <c r="V179">
        <v>8.34</v>
      </c>
      <c r="W179">
        <v>0</v>
      </c>
      <c r="X179">
        <v>22.03</v>
      </c>
      <c r="Y179">
        <v>0</v>
      </c>
      <c r="Z179">
        <v>11.82</v>
      </c>
      <c r="AA179">
        <v>10.86</v>
      </c>
      <c r="AB179">
        <v>0</v>
      </c>
      <c r="AC179">
        <v>19.22</v>
      </c>
    </row>
    <row r="180" spans="1:29" x14ac:dyDescent="0.2">
      <c r="A180" s="1">
        <v>178</v>
      </c>
      <c r="B180" t="s">
        <v>206</v>
      </c>
      <c r="C180">
        <v>2</v>
      </c>
      <c r="D180" t="s">
        <v>426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</row>
    <row r="181" spans="1:29" x14ac:dyDescent="0.2">
      <c r="A181" s="1">
        <v>179</v>
      </c>
      <c r="B181" t="s">
        <v>207</v>
      </c>
      <c r="C181">
        <v>1</v>
      </c>
      <c r="D181" t="s">
        <v>426</v>
      </c>
      <c r="E181">
        <v>0</v>
      </c>
      <c r="F181">
        <v>1</v>
      </c>
      <c r="G181">
        <v>0</v>
      </c>
      <c r="H181">
        <v>0</v>
      </c>
      <c r="I181">
        <v>1</v>
      </c>
      <c r="J181">
        <v>0</v>
      </c>
      <c r="K181">
        <v>1</v>
      </c>
      <c r="L181">
        <v>0</v>
      </c>
      <c r="M181">
        <v>1</v>
      </c>
      <c r="N181">
        <v>0</v>
      </c>
      <c r="O181">
        <v>0</v>
      </c>
      <c r="P181">
        <v>0</v>
      </c>
      <c r="Q181">
        <v>0</v>
      </c>
      <c r="R181">
        <v>1</v>
      </c>
      <c r="S181">
        <v>0</v>
      </c>
      <c r="T181">
        <v>0</v>
      </c>
      <c r="U181">
        <v>1</v>
      </c>
      <c r="V181">
        <v>0</v>
      </c>
      <c r="W181">
        <v>0</v>
      </c>
      <c r="X181">
        <v>0</v>
      </c>
      <c r="Y181">
        <v>0</v>
      </c>
      <c r="Z181">
        <v>1</v>
      </c>
      <c r="AA181">
        <v>1</v>
      </c>
      <c r="AB181">
        <v>1</v>
      </c>
      <c r="AC181">
        <v>0</v>
      </c>
    </row>
    <row r="182" spans="1:29" x14ac:dyDescent="0.2">
      <c r="A182" s="1">
        <v>180</v>
      </c>
      <c r="B182" t="s">
        <v>208</v>
      </c>
      <c r="C182">
        <v>1</v>
      </c>
      <c r="D182" t="s">
        <v>426</v>
      </c>
      <c r="E182">
        <v>0</v>
      </c>
      <c r="F182">
        <v>0</v>
      </c>
      <c r="G182">
        <v>1</v>
      </c>
      <c r="H182">
        <v>0</v>
      </c>
      <c r="I182">
        <v>1</v>
      </c>
      <c r="J182">
        <v>1</v>
      </c>
      <c r="K182">
        <v>0</v>
      </c>
      <c r="L182">
        <v>0</v>
      </c>
      <c r="M182">
        <v>0</v>
      </c>
      <c r="N182">
        <v>0</v>
      </c>
      <c r="O182">
        <v>1</v>
      </c>
      <c r="P182">
        <v>1</v>
      </c>
      <c r="Q182">
        <v>0</v>
      </c>
      <c r="R182">
        <v>1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1</v>
      </c>
      <c r="Y182">
        <v>0</v>
      </c>
      <c r="Z182">
        <v>1</v>
      </c>
      <c r="AA182">
        <v>1</v>
      </c>
      <c r="AB182">
        <v>1</v>
      </c>
      <c r="AC182">
        <v>0</v>
      </c>
    </row>
    <row r="183" spans="1:29" x14ac:dyDescent="0.2">
      <c r="A183" s="1">
        <v>181</v>
      </c>
      <c r="B183" t="s">
        <v>209</v>
      </c>
      <c r="C183">
        <v>2</v>
      </c>
      <c r="D183" t="s">
        <v>426</v>
      </c>
      <c r="E183">
        <v>0</v>
      </c>
      <c r="F183">
        <v>0</v>
      </c>
      <c r="G183">
        <v>2</v>
      </c>
      <c r="H183">
        <v>0.9</v>
      </c>
      <c r="I183">
        <v>1.96</v>
      </c>
      <c r="J183">
        <v>0</v>
      </c>
      <c r="K183">
        <v>0</v>
      </c>
      <c r="L183">
        <v>2</v>
      </c>
      <c r="M183">
        <v>0</v>
      </c>
      <c r="N183">
        <v>3.4</v>
      </c>
      <c r="O183">
        <v>3.4</v>
      </c>
      <c r="P183">
        <v>4.0599999999999996</v>
      </c>
      <c r="Q183">
        <v>0</v>
      </c>
      <c r="R183">
        <v>0</v>
      </c>
      <c r="S183">
        <v>2.89</v>
      </c>
      <c r="T183">
        <v>0</v>
      </c>
      <c r="U183">
        <v>3.1</v>
      </c>
      <c r="V183">
        <v>2.37</v>
      </c>
      <c r="W183">
        <v>0.56000000000000005</v>
      </c>
      <c r="X183">
        <v>0</v>
      </c>
      <c r="Y183">
        <v>2.2000000000000002</v>
      </c>
      <c r="Z183">
        <v>0.16</v>
      </c>
      <c r="AA183">
        <v>0.28999999999999998</v>
      </c>
      <c r="AB183">
        <v>2.98</v>
      </c>
      <c r="AC183">
        <v>0</v>
      </c>
    </row>
    <row r="184" spans="1:29" x14ac:dyDescent="0.2">
      <c r="A184" s="1">
        <v>182</v>
      </c>
      <c r="B184" t="s">
        <v>210</v>
      </c>
      <c r="C184">
        <v>2</v>
      </c>
      <c r="D184" t="s">
        <v>426</v>
      </c>
      <c r="E184">
        <v>114369</v>
      </c>
      <c r="F184">
        <v>0</v>
      </c>
      <c r="G184">
        <v>0</v>
      </c>
      <c r="H184">
        <v>7389</v>
      </c>
      <c r="I184">
        <v>0</v>
      </c>
      <c r="J184">
        <v>0</v>
      </c>
      <c r="K184">
        <v>0</v>
      </c>
      <c r="L184">
        <v>0</v>
      </c>
      <c r="M184">
        <v>71900</v>
      </c>
      <c r="N184">
        <v>0</v>
      </c>
      <c r="O184">
        <v>0</v>
      </c>
      <c r="P184">
        <v>137</v>
      </c>
      <c r="Q184">
        <v>0</v>
      </c>
      <c r="R184">
        <v>0</v>
      </c>
      <c r="S184">
        <v>0</v>
      </c>
      <c r="T184">
        <v>0</v>
      </c>
      <c r="U184">
        <v>107883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38372</v>
      </c>
      <c r="AB184">
        <v>0</v>
      </c>
      <c r="AC184">
        <v>0</v>
      </c>
    </row>
    <row r="185" spans="1:29" x14ac:dyDescent="0.2">
      <c r="A185" s="1">
        <v>183</v>
      </c>
      <c r="B185" t="s">
        <v>211</v>
      </c>
      <c r="C185">
        <v>3</v>
      </c>
      <c r="D185" t="s">
        <v>426</v>
      </c>
      <c r="E185">
        <v>0.71942446043165476</v>
      </c>
      <c r="F185">
        <v>0</v>
      </c>
      <c r="G185">
        <v>0.40485829959514169</v>
      </c>
      <c r="H185">
        <v>0</v>
      </c>
      <c r="I185">
        <v>0.21276595744680851</v>
      </c>
      <c r="J185">
        <v>0.59171597633136097</v>
      </c>
      <c r="K185">
        <v>0.1697792869269949</v>
      </c>
      <c r="L185">
        <v>0.2293577981651376</v>
      </c>
      <c r="M185">
        <v>6.25</v>
      </c>
      <c r="N185">
        <v>0.22075055187637971</v>
      </c>
      <c r="O185">
        <v>7.3909830007390986E-2</v>
      </c>
      <c r="P185">
        <v>0.7246376811594204</v>
      </c>
      <c r="Q185">
        <v>33.333333333333343</v>
      </c>
      <c r="R185">
        <v>7.6923076923076916</v>
      </c>
      <c r="S185">
        <v>9.00900900900901E-2</v>
      </c>
      <c r="T185">
        <v>7.1428571428571423</v>
      </c>
      <c r="U185">
        <v>0.19880715705765409</v>
      </c>
      <c r="V185">
        <v>0</v>
      </c>
      <c r="W185">
        <v>0</v>
      </c>
      <c r="X185">
        <v>4.7619047619047619</v>
      </c>
      <c r="Y185">
        <v>0</v>
      </c>
      <c r="Z185">
        <v>0</v>
      </c>
      <c r="AA185">
        <v>0</v>
      </c>
      <c r="AB185">
        <v>0</v>
      </c>
      <c r="AC185">
        <v>0.48780487804878048</v>
      </c>
    </row>
    <row r="186" spans="1:29" x14ac:dyDescent="0.2">
      <c r="A186" s="1">
        <v>184</v>
      </c>
      <c r="B186" t="s">
        <v>212</v>
      </c>
      <c r="C186">
        <v>3</v>
      </c>
      <c r="D186" t="s">
        <v>426</v>
      </c>
      <c r="E186">
        <v>0.71942446043165476</v>
      </c>
      <c r="F186">
        <v>0</v>
      </c>
      <c r="G186">
        <v>0.40485829959514169</v>
      </c>
      <c r="H186">
        <v>0</v>
      </c>
      <c r="I186">
        <v>0.21276595744680851</v>
      </c>
      <c r="J186">
        <v>0</v>
      </c>
      <c r="K186">
        <v>0.1697792869269949</v>
      </c>
      <c r="L186">
        <v>0.2293577981651376</v>
      </c>
      <c r="M186">
        <v>6.25</v>
      </c>
      <c r="N186">
        <v>0.22075055187637971</v>
      </c>
      <c r="O186">
        <v>0</v>
      </c>
      <c r="P186">
        <v>0</v>
      </c>
      <c r="Q186">
        <v>33.333333333333343</v>
      </c>
      <c r="R186">
        <v>7.6923076923076916</v>
      </c>
      <c r="S186">
        <v>9.00900900900901E-2</v>
      </c>
      <c r="T186">
        <v>7.1428571428571423</v>
      </c>
      <c r="U186">
        <v>0.19880715705765409</v>
      </c>
      <c r="V186">
        <v>0</v>
      </c>
      <c r="W186">
        <v>0</v>
      </c>
      <c r="X186">
        <v>4.7619047619047619</v>
      </c>
      <c r="Y186">
        <v>0</v>
      </c>
      <c r="Z186">
        <v>0</v>
      </c>
      <c r="AA186">
        <v>0</v>
      </c>
      <c r="AB186">
        <v>0</v>
      </c>
      <c r="AC186">
        <v>0.48780487804878048</v>
      </c>
    </row>
    <row r="187" spans="1:29" x14ac:dyDescent="0.2">
      <c r="A187" s="1">
        <v>185</v>
      </c>
      <c r="B187" t="s">
        <v>213</v>
      </c>
      <c r="C187">
        <v>3</v>
      </c>
      <c r="D187" t="s">
        <v>426</v>
      </c>
      <c r="E187">
        <v>0</v>
      </c>
      <c r="F187">
        <v>0</v>
      </c>
      <c r="G187">
        <v>0</v>
      </c>
      <c r="H187">
        <v>0</v>
      </c>
      <c r="I187">
        <v>0.13550135501355021</v>
      </c>
      <c r="J187">
        <v>0</v>
      </c>
      <c r="K187">
        <v>0.1392757660167131</v>
      </c>
      <c r="L187">
        <v>0.12658227848101261</v>
      </c>
      <c r="M187">
        <v>0</v>
      </c>
      <c r="N187">
        <v>0.28985507246376813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0.18050541516245491</v>
      </c>
      <c r="V187">
        <v>0</v>
      </c>
      <c r="W187">
        <v>0</v>
      </c>
      <c r="X187">
        <v>0</v>
      </c>
      <c r="Y187">
        <v>0</v>
      </c>
      <c r="Z187">
        <v>6.666666666666667</v>
      </c>
      <c r="AA187">
        <v>0</v>
      </c>
      <c r="AB187">
        <v>0</v>
      </c>
      <c r="AC187">
        <v>0</v>
      </c>
    </row>
    <row r="188" spans="1:29" x14ac:dyDescent="0.2">
      <c r="A188" s="1">
        <v>186</v>
      </c>
      <c r="B188" t="s">
        <v>214</v>
      </c>
      <c r="C188">
        <v>3</v>
      </c>
      <c r="D188" t="s">
        <v>426</v>
      </c>
      <c r="E188">
        <v>0.71942446043165476</v>
      </c>
      <c r="F188">
        <v>0</v>
      </c>
      <c r="G188">
        <v>0.40485829959514169</v>
      </c>
      <c r="H188">
        <v>0</v>
      </c>
      <c r="I188">
        <v>0.54054054054054046</v>
      </c>
      <c r="J188">
        <v>0.59171597633136097</v>
      </c>
      <c r="K188">
        <v>0.26385224274406333</v>
      </c>
      <c r="L188">
        <v>0</v>
      </c>
      <c r="M188">
        <v>0</v>
      </c>
      <c r="N188">
        <v>0.36764705882352938</v>
      </c>
      <c r="O188">
        <v>7.3909830007390986E-2</v>
      </c>
      <c r="P188">
        <v>0.7246376811594204</v>
      </c>
      <c r="Q188">
        <v>33.333333333333343</v>
      </c>
      <c r="R188">
        <v>7.6923076923076916</v>
      </c>
      <c r="S188">
        <v>0.13831258644536651</v>
      </c>
      <c r="T188">
        <v>7.1428571428571423</v>
      </c>
      <c r="U188">
        <v>0.23255813953488369</v>
      </c>
      <c r="V188">
        <v>0</v>
      </c>
      <c r="W188">
        <v>0</v>
      </c>
      <c r="X188">
        <v>4.7619047619047619</v>
      </c>
      <c r="Y188">
        <v>0</v>
      </c>
      <c r="Z188">
        <v>0</v>
      </c>
      <c r="AA188">
        <v>0</v>
      </c>
      <c r="AB188">
        <v>0</v>
      </c>
      <c r="AC188">
        <v>2.3255813953488369</v>
      </c>
    </row>
    <row r="189" spans="1:29" x14ac:dyDescent="0.2">
      <c r="A189" s="1">
        <v>187</v>
      </c>
      <c r="B189" t="s">
        <v>215</v>
      </c>
      <c r="C189">
        <v>3</v>
      </c>
      <c r="D189" t="s">
        <v>426</v>
      </c>
      <c r="E189">
        <v>3.2258064516129031E-2</v>
      </c>
      <c r="F189">
        <v>0</v>
      </c>
      <c r="G189">
        <v>1.470588235294118E-2</v>
      </c>
      <c r="H189">
        <v>0</v>
      </c>
      <c r="I189">
        <v>7.1942446043165471E-3</v>
      </c>
      <c r="J189">
        <v>0</v>
      </c>
      <c r="K189">
        <v>2.4390243902439029E-2</v>
      </c>
      <c r="L189">
        <v>6.7114093959731542E-3</v>
      </c>
      <c r="M189">
        <v>0</v>
      </c>
      <c r="N189">
        <v>5.5248618784530376E-3</v>
      </c>
      <c r="O189">
        <v>7.3529411764705881E-3</v>
      </c>
      <c r="P189">
        <v>0</v>
      </c>
      <c r="Q189">
        <v>1</v>
      </c>
      <c r="R189">
        <v>8.3333333333333329E-2</v>
      </c>
      <c r="S189">
        <v>0</v>
      </c>
      <c r="T189">
        <v>0.5</v>
      </c>
      <c r="U189">
        <v>2.6385224274406332E-3</v>
      </c>
      <c r="V189">
        <v>6.25E-2</v>
      </c>
      <c r="W189">
        <v>0</v>
      </c>
      <c r="X189">
        <v>3.5714285714285712E-2</v>
      </c>
      <c r="Y189">
        <v>0</v>
      </c>
      <c r="Z189">
        <v>0</v>
      </c>
      <c r="AA189">
        <v>0</v>
      </c>
      <c r="AB189">
        <v>0.1111111111111111</v>
      </c>
      <c r="AC189">
        <v>0.25</v>
      </c>
    </row>
    <row r="190" spans="1:29" x14ac:dyDescent="0.2">
      <c r="A190" s="1">
        <v>188</v>
      </c>
      <c r="B190" t="s">
        <v>216</v>
      </c>
      <c r="C190">
        <v>3</v>
      </c>
      <c r="D190" t="s">
        <v>426</v>
      </c>
      <c r="E190">
        <v>0</v>
      </c>
      <c r="F190">
        <v>0</v>
      </c>
      <c r="G190">
        <v>0</v>
      </c>
      <c r="H190">
        <v>0</v>
      </c>
      <c r="I190">
        <v>8.4745762711864406E-3</v>
      </c>
      <c r="J190">
        <v>0</v>
      </c>
      <c r="K190">
        <v>3.2258064516129031E-2</v>
      </c>
      <c r="L190">
        <v>7.3529411764705881E-3</v>
      </c>
      <c r="M190">
        <v>1</v>
      </c>
      <c r="N190">
        <v>9.7087378640776691E-3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3.6496350364963498E-3</v>
      </c>
      <c r="V190">
        <v>0</v>
      </c>
      <c r="W190">
        <v>0</v>
      </c>
      <c r="X190">
        <v>0</v>
      </c>
      <c r="Y190">
        <v>0</v>
      </c>
      <c r="Z190">
        <v>7.6923076923076927E-2</v>
      </c>
      <c r="AA190">
        <v>0</v>
      </c>
      <c r="AB190">
        <v>0.1111111111111111</v>
      </c>
      <c r="AC190">
        <v>0</v>
      </c>
    </row>
    <row r="191" spans="1:29" x14ac:dyDescent="0.2">
      <c r="A191" s="1">
        <v>189</v>
      </c>
      <c r="B191" t="s">
        <v>217</v>
      </c>
      <c r="C191">
        <v>3</v>
      </c>
      <c r="D191" t="s">
        <v>426</v>
      </c>
      <c r="E191">
        <v>3.2258064516129031E-2</v>
      </c>
      <c r="F191">
        <v>0</v>
      </c>
      <c r="G191">
        <v>1.470588235294118E-2</v>
      </c>
      <c r="H191">
        <v>0</v>
      </c>
      <c r="I191">
        <v>4.7619047619047623E-2</v>
      </c>
      <c r="J191">
        <v>2.1739130434782612E-2</v>
      </c>
      <c r="K191">
        <v>0.1</v>
      </c>
      <c r="L191">
        <v>7.6923076923076927E-2</v>
      </c>
      <c r="M191">
        <v>0</v>
      </c>
      <c r="N191">
        <v>1.282051282051282E-2</v>
      </c>
      <c r="O191">
        <v>7.3529411764705881E-3</v>
      </c>
      <c r="P191">
        <v>6.6666666666666666E-2</v>
      </c>
      <c r="Q191">
        <v>1</v>
      </c>
      <c r="R191">
        <v>8.3333333333333329E-2</v>
      </c>
      <c r="S191">
        <v>1.2500000000000001E-2</v>
      </c>
      <c r="T191">
        <v>0.5</v>
      </c>
      <c r="U191">
        <v>9.5238095238095247E-3</v>
      </c>
      <c r="V191">
        <v>0</v>
      </c>
      <c r="W191">
        <v>0</v>
      </c>
      <c r="X191">
        <v>3.5714285714285712E-2</v>
      </c>
      <c r="Y191">
        <v>0</v>
      </c>
      <c r="Z191">
        <v>0</v>
      </c>
      <c r="AA191">
        <v>0</v>
      </c>
      <c r="AB191">
        <v>0</v>
      </c>
      <c r="AC191">
        <v>0.25</v>
      </c>
    </row>
    <row r="192" spans="1:29" x14ac:dyDescent="0.2">
      <c r="A192" s="1">
        <v>190</v>
      </c>
      <c r="B192" t="s">
        <v>218</v>
      </c>
      <c r="C192">
        <v>3</v>
      </c>
      <c r="D192" t="s">
        <v>426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1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</row>
    <row r="193" spans="1:29" x14ac:dyDescent="0.2">
      <c r="A193" s="1">
        <v>191</v>
      </c>
      <c r="B193" t="s">
        <v>219</v>
      </c>
      <c r="C193">
        <v>3</v>
      </c>
      <c r="D193" t="s">
        <v>426</v>
      </c>
      <c r="E193">
        <v>0</v>
      </c>
      <c r="F193">
        <v>0</v>
      </c>
      <c r="G193">
        <v>0</v>
      </c>
      <c r="H193">
        <v>0.5</v>
      </c>
      <c r="I193">
        <v>0</v>
      </c>
      <c r="J193">
        <v>0.25</v>
      </c>
      <c r="K193">
        <v>0</v>
      </c>
      <c r="L193">
        <v>0</v>
      </c>
      <c r="M193">
        <v>0</v>
      </c>
      <c r="N193">
        <v>0.5</v>
      </c>
      <c r="O193">
        <v>0</v>
      </c>
      <c r="P193">
        <v>0</v>
      </c>
      <c r="Q193">
        <v>1</v>
      </c>
      <c r="R193">
        <v>1</v>
      </c>
      <c r="S193">
        <v>0</v>
      </c>
      <c r="T193">
        <v>0</v>
      </c>
      <c r="U193">
        <v>0.5</v>
      </c>
      <c r="V193">
        <v>0.125</v>
      </c>
      <c r="W193">
        <v>0</v>
      </c>
      <c r="X193">
        <v>0.14285714285714279</v>
      </c>
      <c r="Y193">
        <v>0</v>
      </c>
      <c r="Z193">
        <v>0</v>
      </c>
      <c r="AA193">
        <v>0</v>
      </c>
      <c r="AB193">
        <v>0</v>
      </c>
      <c r="AC193">
        <v>0</v>
      </c>
    </row>
    <row r="194" spans="1:29" x14ac:dyDescent="0.2">
      <c r="A194" s="1">
        <v>192</v>
      </c>
      <c r="B194" t="s">
        <v>220</v>
      </c>
      <c r="C194">
        <v>3</v>
      </c>
      <c r="D194" t="s">
        <v>426</v>
      </c>
      <c r="E194">
        <v>0</v>
      </c>
      <c r="F194">
        <v>0</v>
      </c>
      <c r="G194">
        <v>0</v>
      </c>
      <c r="H194">
        <v>0</v>
      </c>
      <c r="I194">
        <v>0.5</v>
      </c>
      <c r="J194">
        <v>0.5</v>
      </c>
      <c r="K194">
        <v>0.33333333333333331</v>
      </c>
      <c r="L194">
        <v>0.2</v>
      </c>
      <c r="M194">
        <v>0</v>
      </c>
      <c r="N194">
        <v>0.2</v>
      </c>
      <c r="O194">
        <v>0.33333333333333331</v>
      </c>
      <c r="P194">
        <v>0.125</v>
      </c>
      <c r="Q194">
        <v>0</v>
      </c>
      <c r="R194">
        <v>0</v>
      </c>
      <c r="S194">
        <v>0</v>
      </c>
      <c r="T194">
        <v>0</v>
      </c>
      <c r="U194">
        <v>1</v>
      </c>
      <c r="V194">
        <v>0</v>
      </c>
      <c r="W194">
        <v>0</v>
      </c>
      <c r="X194">
        <v>0</v>
      </c>
      <c r="Y194">
        <v>0</v>
      </c>
      <c r="Z194">
        <v>1</v>
      </c>
      <c r="AA194">
        <v>0</v>
      </c>
      <c r="AB194">
        <v>0</v>
      </c>
      <c r="AC194">
        <v>0</v>
      </c>
    </row>
    <row r="195" spans="1:29" x14ac:dyDescent="0.2">
      <c r="A195" s="1">
        <v>193</v>
      </c>
      <c r="B195" t="s">
        <v>221</v>
      </c>
      <c r="C195">
        <v>3</v>
      </c>
      <c r="D195" t="s">
        <v>426</v>
      </c>
      <c r="E195">
        <v>2.6308866087871609E-4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2.5641025641025641E-3</v>
      </c>
      <c r="L195">
        <v>1.5278838808250569E-4</v>
      </c>
      <c r="M195">
        <v>0</v>
      </c>
      <c r="N195">
        <v>0</v>
      </c>
      <c r="O195">
        <v>1.1235955056179781E-3</v>
      </c>
      <c r="P195">
        <v>1.945525291828794E-3</v>
      </c>
      <c r="Q195">
        <v>0</v>
      </c>
      <c r="R195">
        <v>0</v>
      </c>
      <c r="S195">
        <v>1.483679525222552E-3</v>
      </c>
      <c r="T195">
        <v>0</v>
      </c>
      <c r="U195">
        <v>4.048582995951417E-3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</row>
    <row r="196" spans="1:29" x14ac:dyDescent="0.2">
      <c r="A196" s="1">
        <v>194</v>
      </c>
      <c r="B196" t="s">
        <v>222</v>
      </c>
      <c r="C196">
        <v>3</v>
      </c>
      <c r="D196" t="s">
        <v>426</v>
      </c>
      <c r="E196">
        <v>1.1627906976744189</v>
      </c>
      <c r="F196">
        <v>0</v>
      </c>
      <c r="G196">
        <v>0.87719298245614041</v>
      </c>
      <c r="H196">
        <v>0</v>
      </c>
      <c r="I196">
        <v>0</v>
      </c>
      <c r="J196">
        <v>0</v>
      </c>
      <c r="K196">
        <v>0</v>
      </c>
      <c r="L196">
        <v>0.69444444444444442</v>
      </c>
      <c r="M196">
        <v>0</v>
      </c>
      <c r="N196">
        <v>0.27932960893854752</v>
      </c>
      <c r="O196">
        <v>0.85470085470085477</v>
      </c>
      <c r="P196">
        <v>0</v>
      </c>
      <c r="Q196">
        <v>0</v>
      </c>
      <c r="R196">
        <v>12.5</v>
      </c>
      <c r="S196">
        <v>1.041666666666667</v>
      </c>
      <c r="T196">
        <v>0</v>
      </c>
      <c r="U196">
        <v>3.0303030303030298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</row>
    <row r="197" spans="1:29" x14ac:dyDescent="0.2">
      <c r="A197" s="1">
        <v>195</v>
      </c>
      <c r="B197" t="s">
        <v>223</v>
      </c>
      <c r="C197">
        <v>3</v>
      </c>
      <c r="D197" t="s">
        <v>426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0.55555555555555558</v>
      </c>
      <c r="M197">
        <v>0</v>
      </c>
      <c r="N197">
        <v>0.3125</v>
      </c>
      <c r="O197">
        <v>0.94339622641509424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3.5714285714285712</v>
      </c>
      <c r="V197">
        <v>0</v>
      </c>
      <c r="W197">
        <v>0</v>
      </c>
      <c r="X197">
        <v>0</v>
      </c>
      <c r="Y197">
        <v>0</v>
      </c>
      <c r="Z197">
        <v>6.666666666666667</v>
      </c>
      <c r="AA197">
        <v>0</v>
      </c>
      <c r="AB197">
        <v>0</v>
      </c>
      <c r="AC197">
        <v>0</v>
      </c>
    </row>
    <row r="198" spans="1:29" x14ac:dyDescent="0.2">
      <c r="A198" s="1">
        <v>196</v>
      </c>
      <c r="B198" t="s">
        <v>224</v>
      </c>
      <c r="C198">
        <v>3</v>
      </c>
      <c r="D198" t="s">
        <v>426</v>
      </c>
      <c r="E198">
        <v>1.1627906976744189</v>
      </c>
      <c r="F198">
        <v>0</v>
      </c>
      <c r="G198">
        <v>0.87719298245614041</v>
      </c>
      <c r="H198">
        <v>0</v>
      </c>
      <c r="I198">
        <v>0</v>
      </c>
      <c r="J198">
        <v>0.71942446043165476</v>
      </c>
      <c r="K198">
        <v>0.37878787878787878</v>
      </c>
      <c r="L198">
        <v>0</v>
      </c>
      <c r="M198">
        <v>0</v>
      </c>
      <c r="N198">
        <v>0.5714285714285714</v>
      </c>
      <c r="O198">
        <v>0.60240963855421692</v>
      </c>
      <c r="P198">
        <v>0</v>
      </c>
      <c r="Q198">
        <v>0</v>
      </c>
      <c r="R198">
        <v>12.5</v>
      </c>
      <c r="S198">
        <v>0</v>
      </c>
      <c r="T198">
        <v>0</v>
      </c>
      <c r="U198">
        <v>2.6315789473684208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2.3255813953488369</v>
      </c>
    </row>
    <row r="199" spans="1:29" x14ac:dyDescent="0.2">
      <c r="A199" s="1">
        <v>197</v>
      </c>
      <c r="B199" t="s">
        <v>225</v>
      </c>
      <c r="C199">
        <v>3</v>
      </c>
      <c r="D199" t="s">
        <v>426</v>
      </c>
      <c r="E199">
        <v>2.0614306328592039E-4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1.8669290324266899E-4</v>
      </c>
      <c r="M199">
        <v>0</v>
      </c>
      <c r="N199">
        <v>0</v>
      </c>
      <c r="O199">
        <v>8.9445438282647585E-4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1.2674271229404311E-3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</row>
    <row r="200" spans="1:29" x14ac:dyDescent="0.2">
      <c r="A200" s="1">
        <v>198</v>
      </c>
      <c r="B200" t="s">
        <v>226</v>
      </c>
      <c r="C200">
        <v>3</v>
      </c>
      <c r="D200" t="s">
        <v>426</v>
      </c>
      <c r="E200">
        <v>2.0614306328592039E-4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7.335680751173709E-3</v>
      </c>
      <c r="L200">
        <v>0</v>
      </c>
      <c r="M200">
        <v>0</v>
      </c>
      <c r="N200">
        <v>0</v>
      </c>
      <c r="O200">
        <v>0</v>
      </c>
      <c r="P200">
        <v>1.0827315150662091E-3</v>
      </c>
      <c r="Q200">
        <v>0</v>
      </c>
      <c r="R200">
        <v>0</v>
      </c>
      <c r="S200">
        <v>1.074113856068743E-3</v>
      </c>
      <c r="T200">
        <v>0</v>
      </c>
      <c r="U200">
        <v>4.6728971962616819E-3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</row>
    <row r="201" spans="1:29" x14ac:dyDescent="0.2">
      <c r="A201" s="1">
        <v>199</v>
      </c>
      <c r="B201" t="s">
        <v>227</v>
      </c>
      <c r="C201">
        <v>3</v>
      </c>
      <c r="D201" t="s">
        <v>426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1.8669290324266899E-4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1.739130434782609E-3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</row>
    <row r="202" spans="1:29" x14ac:dyDescent="0.2">
      <c r="A202" s="1">
        <v>200</v>
      </c>
      <c r="B202" t="s">
        <v>228</v>
      </c>
      <c r="C202">
        <v>1</v>
      </c>
      <c r="D202" t="s">
        <v>426</v>
      </c>
      <c r="E202">
        <v>0</v>
      </c>
      <c r="F202">
        <v>0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1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1</v>
      </c>
      <c r="W202">
        <v>0</v>
      </c>
      <c r="X202">
        <v>0</v>
      </c>
      <c r="Y202">
        <v>0</v>
      </c>
      <c r="Z202">
        <v>1</v>
      </c>
      <c r="AA202">
        <v>0</v>
      </c>
      <c r="AB202">
        <v>1</v>
      </c>
      <c r="AC202">
        <v>0</v>
      </c>
    </row>
    <row r="203" spans="1:29" x14ac:dyDescent="0.2">
      <c r="A203" s="1">
        <v>201</v>
      </c>
      <c r="B203" t="s">
        <v>229</v>
      </c>
      <c r="C203">
        <v>2</v>
      </c>
      <c r="D203" t="s">
        <v>426</v>
      </c>
      <c r="E203">
        <v>10.23</v>
      </c>
      <c r="F203">
        <v>13.23</v>
      </c>
      <c r="G203">
        <v>44.08</v>
      </c>
      <c r="H203">
        <v>6.95</v>
      </c>
      <c r="I203">
        <v>22.61</v>
      </c>
      <c r="J203">
        <v>43.98</v>
      </c>
      <c r="K203">
        <v>35.799999999999997</v>
      </c>
      <c r="L203">
        <v>23.32</v>
      </c>
      <c r="M203">
        <v>95.8</v>
      </c>
      <c r="N203">
        <v>52.52</v>
      </c>
      <c r="O203">
        <v>64.900000000000006</v>
      </c>
      <c r="P203">
        <v>14.8</v>
      </c>
      <c r="Q203">
        <v>0</v>
      </c>
      <c r="R203">
        <v>37</v>
      </c>
      <c r="S203">
        <v>51</v>
      </c>
      <c r="T203">
        <v>0</v>
      </c>
      <c r="U203">
        <v>79.900000000000006</v>
      </c>
      <c r="V203">
        <v>57.84</v>
      </c>
      <c r="W203">
        <v>0</v>
      </c>
      <c r="X203">
        <v>0</v>
      </c>
      <c r="Y203">
        <v>0</v>
      </c>
      <c r="Z203">
        <v>36.270000000000003</v>
      </c>
      <c r="AA203">
        <v>17.399999999999999</v>
      </c>
      <c r="AB203">
        <v>30.85</v>
      </c>
      <c r="AC203">
        <v>0</v>
      </c>
    </row>
    <row r="204" spans="1:29" x14ac:dyDescent="0.2">
      <c r="A204" s="1">
        <v>202</v>
      </c>
      <c r="B204" t="s">
        <v>230</v>
      </c>
      <c r="C204">
        <v>2</v>
      </c>
      <c r="D204" t="s">
        <v>426</v>
      </c>
      <c r="E204">
        <v>114369</v>
      </c>
      <c r="F204">
        <v>9512.3700000000008</v>
      </c>
      <c r="G204">
        <v>608436.24</v>
      </c>
      <c r="H204">
        <v>48112</v>
      </c>
      <c r="I204">
        <v>144348.35</v>
      </c>
      <c r="J204">
        <v>598430</v>
      </c>
      <c r="K204">
        <v>47438</v>
      </c>
      <c r="L204">
        <v>92492.05</v>
      </c>
      <c r="M204">
        <v>135173.79999999999</v>
      </c>
      <c r="N204">
        <v>838374</v>
      </c>
      <c r="O204">
        <v>326122.5</v>
      </c>
      <c r="P204">
        <v>56676.5</v>
      </c>
      <c r="Q204">
        <v>0</v>
      </c>
      <c r="R204">
        <v>1807487</v>
      </c>
      <c r="S204">
        <v>275108</v>
      </c>
      <c r="T204">
        <v>0</v>
      </c>
      <c r="U204">
        <v>1023922</v>
      </c>
      <c r="V204">
        <v>535482.72</v>
      </c>
      <c r="W204">
        <v>0</v>
      </c>
      <c r="X204">
        <v>0</v>
      </c>
      <c r="Y204">
        <v>0</v>
      </c>
      <c r="Z204">
        <v>784761</v>
      </c>
      <c r="AA204">
        <v>132292.20000000001</v>
      </c>
      <c r="AB204">
        <v>21780.1</v>
      </c>
      <c r="AC204">
        <v>0</v>
      </c>
    </row>
    <row r="205" spans="1:29" x14ac:dyDescent="0.2">
      <c r="A205" s="1">
        <v>203</v>
      </c>
      <c r="B205" t="s">
        <v>231</v>
      </c>
      <c r="C205">
        <v>2</v>
      </c>
      <c r="D205" t="s">
        <v>426</v>
      </c>
      <c r="E205">
        <v>73</v>
      </c>
      <c r="F205">
        <v>0</v>
      </c>
      <c r="G205">
        <v>0</v>
      </c>
      <c r="H205">
        <v>0</v>
      </c>
      <c r="I205">
        <v>102</v>
      </c>
      <c r="J205">
        <v>192</v>
      </c>
      <c r="K205">
        <v>180</v>
      </c>
      <c r="L205">
        <v>80</v>
      </c>
      <c r="M205">
        <v>0</v>
      </c>
      <c r="N205">
        <v>98</v>
      </c>
      <c r="O205">
        <v>472442</v>
      </c>
      <c r="P205">
        <v>1209</v>
      </c>
      <c r="Q205">
        <v>0</v>
      </c>
      <c r="R205">
        <v>0</v>
      </c>
      <c r="S205">
        <v>97</v>
      </c>
      <c r="T205">
        <v>0</v>
      </c>
      <c r="U205">
        <v>219</v>
      </c>
      <c r="V205">
        <v>274</v>
      </c>
      <c r="W205">
        <v>0</v>
      </c>
      <c r="X205">
        <v>67</v>
      </c>
      <c r="Y205">
        <v>838</v>
      </c>
      <c r="Z205">
        <v>0</v>
      </c>
      <c r="AA205">
        <v>0</v>
      </c>
      <c r="AB205">
        <v>302</v>
      </c>
      <c r="AC205">
        <v>105</v>
      </c>
    </row>
    <row r="206" spans="1:29" x14ac:dyDescent="0.2">
      <c r="A206" s="1">
        <v>204</v>
      </c>
      <c r="B206" t="s">
        <v>232</v>
      </c>
      <c r="C206">
        <v>1</v>
      </c>
      <c r="D206" t="s">
        <v>426</v>
      </c>
      <c r="E206">
        <v>0</v>
      </c>
      <c r="F206">
        <v>0</v>
      </c>
      <c r="G206">
        <v>1</v>
      </c>
      <c r="H206">
        <v>0</v>
      </c>
      <c r="I206">
        <v>1</v>
      </c>
      <c r="J206">
        <v>1</v>
      </c>
      <c r="K206">
        <v>0</v>
      </c>
      <c r="L206">
        <v>0</v>
      </c>
      <c r="M206">
        <v>1</v>
      </c>
      <c r="N206">
        <v>0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0</v>
      </c>
      <c r="X206">
        <v>1</v>
      </c>
      <c r="Y206">
        <v>0</v>
      </c>
      <c r="Z206">
        <v>0</v>
      </c>
      <c r="AA206">
        <v>1</v>
      </c>
      <c r="AB206">
        <v>1</v>
      </c>
      <c r="AC206">
        <v>1</v>
      </c>
    </row>
    <row r="207" spans="1:29" x14ac:dyDescent="0.2">
      <c r="A207" s="1">
        <v>205</v>
      </c>
      <c r="B207" t="s">
        <v>233</v>
      </c>
      <c r="C207">
        <v>1</v>
      </c>
      <c r="D207" t="s">
        <v>426</v>
      </c>
      <c r="E207">
        <v>0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0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</row>
    <row r="208" spans="1:29" x14ac:dyDescent="0.2">
      <c r="A208" s="1">
        <v>206</v>
      </c>
      <c r="B208" t="s">
        <v>234</v>
      </c>
      <c r="C208">
        <v>1</v>
      </c>
      <c r="D208" t="s">
        <v>426</v>
      </c>
      <c r="E208">
        <v>0</v>
      </c>
      <c r="F208">
        <v>0</v>
      </c>
      <c r="G208">
        <v>0</v>
      </c>
      <c r="H208">
        <v>0</v>
      </c>
      <c r="I208">
        <v>1</v>
      </c>
      <c r="J208">
        <v>1</v>
      </c>
      <c r="K208">
        <v>0</v>
      </c>
      <c r="L208">
        <v>0</v>
      </c>
      <c r="M208">
        <v>1</v>
      </c>
      <c r="N208">
        <v>0</v>
      </c>
      <c r="O208">
        <v>1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1</v>
      </c>
      <c r="V208">
        <v>1</v>
      </c>
      <c r="W208">
        <v>0</v>
      </c>
      <c r="X208">
        <v>0</v>
      </c>
      <c r="Y208">
        <v>0</v>
      </c>
      <c r="Z208">
        <v>0</v>
      </c>
      <c r="AA208">
        <v>1</v>
      </c>
      <c r="AB208">
        <v>0</v>
      </c>
      <c r="AC208">
        <v>0</v>
      </c>
    </row>
    <row r="209" spans="1:29" x14ac:dyDescent="0.2">
      <c r="A209" s="1">
        <v>207</v>
      </c>
      <c r="B209" t="s">
        <v>235</v>
      </c>
      <c r="C209">
        <v>1</v>
      </c>
      <c r="D209" t="s">
        <v>426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</row>
    <row r="210" spans="1:29" x14ac:dyDescent="0.2">
      <c r="A210" s="1">
        <v>208</v>
      </c>
      <c r="B210" t="s">
        <v>236</v>
      </c>
      <c r="C210">
        <v>2</v>
      </c>
      <c r="D210" t="s">
        <v>426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</row>
    <row r="211" spans="1:29" x14ac:dyDescent="0.2">
      <c r="A211" s="1">
        <v>209</v>
      </c>
      <c r="B211" t="s">
        <v>237</v>
      </c>
      <c r="C211">
        <v>2</v>
      </c>
      <c r="D211" t="s">
        <v>426</v>
      </c>
      <c r="E211">
        <v>0</v>
      </c>
      <c r="F211">
        <v>0</v>
      </c>
      <c r="G211">
        <v>36</v>
      </c>
      <c r="H211">
        <v>0</v>
      </c>
      <c r="I211">
        <v>13.05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34.840000000000003</v>
      </c>
      <c r="AC211">
        <v>0</v>
      </c>
    </row>
    <row r="212" spans="1:29" x14ac:dyDescent="0.2">
      <c r="A212" s="1">
        <v>210</v>
      </c>
      <c r="B212" t="s">
        <v>238</v>
      </c>
      <c r="C212">
        <v>2</v>
      </c>
      <c r="D212" t="s">
        <v>426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0.42</v>
      </c>
      <c r="AC212">
        <v>0</v>
      </c>
    </row>
    <row r="213" spans="1:29" x14ac:dyDescent="0.2">
      <c r="A213" s="1">
        <v>211</v>
      </c>
      <c r="B213" t="s">
        <v>239</v>
      </c>
      <c r="C213">
        <v>2</v>
      </c>
      <c r="D213" t="s">
        <v>426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28.3</v>
      </c>
      <c r="AC213">
        <v>0</v>
      </c>
    </row>
    <row r="214" spans="1:29" x14ac:dyDescent="0.2">
      <c r="A214" s="1">
        <v>212</v>
      </c>
      <c r="B214" t="s">
        <v>240</v>
      </c>
      <c r="C214">
        <v>2</v>
      </c>
      <c r="D214" t="s">
        <v>426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</row>
    <row r="215" spans="1:29" x14ac:dyDescent="0.2">
      <c r="A215" s="1">
        <v>213</v>
      </c>
      <c r="B215" t="s">
        <v>241</v>
      </c>
      <c r="C215">
        <v>2</v>
      </c>
      <c r="D215" t="s">
        <v>426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65.16</v>
      </c>
      <c r="AC215">
        <v>0</v>
      </c>
    </row>
    <row r="216" spans="1:29" x14ac:dyDescent="0.2">
      <c r="A216" s="1">
        <v>214</v>
      </c>
      <c r="B216" t="s">
        <v>242</v>
      </c>
      <c r="C216">
        <v>2</v>
      </c>
      <c r="D216" t="s">
        <v>426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6.12</v>
      </c>
      <c r="AC216">
        <v>0</v>
      </c>
    </row>
    <row r="217" spans="1:29" x14ac:dyDescent="0.2">
      <c r="A217" s="1">
        <v>215</v>
      </c>
      <c r="B217" t="s">
        <v>243</v>
      </c>
      <c r="C217">
        <v>2</v>
      </c>
      <c r="D217" t="s">
        <v>426</v>
      </c>
      <c r="E217">
        <v>0</v>
      </c>
      <c r="F217">
        <v>0</v>
      </c>
      <c r="G217">
        <v>22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</row>
    <row r="218" spans="1:29" x14ac:dyDescent="0.2">
      <c r="A218" s="1">
        <v>216</v>
      </c>
      <c r="B218" t="s">
        <v>244</v>
      </c>
      <c r="C218">
        <v>2</v>
      </c>
      <c r="D218" t="s">
        <v>426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</row>
    <row r="219" spans="1:29" x14ac:dyDescent="0.2">
      <c r="A219" s="1">
        <v>217</v>
      </c>
      <c r="B219" t="s">
        <v>245</v>
      </c>
      <c r="C219">
        <v>2</v>
      </c>
      <c r="D219" t="s">
        <v>426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</row>
    <row r="220" spans="1:29" x14ac:dyDescent="0.2">
      <c r="A220" s="1">
        <v>218</v>
      </c>
      <c r="B220" t="s">
        <v>246</v>
      </c>
      <c r="C220">
        <v>2</v>
      </c>
      <c r="D220" t="s">
        <v>426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</row>
    <row r="221" spans="1:29" x14ac:dyDescent="0.2">
      <c r="A221" s="1">
        <v>219</v>
      </c>
      <c r="B221" t="s">
        <v>247</v>
      </c>
      <c r="C221">
        <v>2</v>
      </c>
      <c r="D221" t="s">
        <v>426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</row>
    <row r="222" spans="1:29" x14ac:dyDescent="0.2">
      <c r="A222" s="1">
        <v>220</v>
      </c>
      <c r="B222" t="s">
        <v>248</v>
      </c>
      <c r="C222">
        <v>2</v>
      </c>
      <c r="D222" t="s">
        <v>426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</row>
    <row r="223" spans="1:29" x14ac:dyDescent="0.2">
      <c r="A223" s="1">
        <v>221</v>
      </c>
      <c r="B223" t="s">
        <v>249</v>
      </c>
      <c r="C223">
        <v>3</v>
      </c>
      <c r="D223" t="s">
        <v>426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</row>
    <row r="224" spans="1:29" x14ac:dyDescent="0.2">
      <c r="A224" s="1">
        <v>222</v>
      </c>
      <c r="B224" t="s">
        <v>250</v>
      </c>
      <c r="C224" t="s">
        <v>424</v>
      </c>
      <c r="D224" t="s">
        <v>426</v>
      </c>
      <c r="E224" t="s">
        <v>431</v>
      </c>
      <c r="F224" t="s">
        <v>435</v>
      </c>
      <c r="G224" t="s">
        <v>437</v>
      </c>
      <c r="H224" t="s">
        <v>434</v>
      </c>
      <c r="I224" t="s">
        <v>437</v>
      </c>
      <c r="J224" t="s">
        <v>434</v>
      </c>
      <c r="K224" t="s">
        <v>429</v>
      </c>
      <c r="L224" t="s">
        <v>436</v>
      </c>
      <c r="M224" t="s">
        <v>433</v>
      </c>
      <c r="N224" t="s">
        <v>435</v>
      </c>
      <c r="O224" t="s">
        <v>437</v>
      </c>
      <c r="P224" t="s">
        <v>428</v>
      </c>
      <c r="Q224" t="s">
        <v>438</v>
      </c>
      <c r="R224" t="s">
        <v>428</v>
      </c>
      <c r="S224" t="s">
        <v>433</v>
      </c>
      <c r="T224" t="s">
        <v>434</v>
      </c>
      <c r="U224" t="s">
        <v>433</v>
      </c>
      <c r="V224" t="s">
        <v>429</v>
      </c>
      <c r="W224" t="s">
        <v>428</v>
      </c>
      <c r="X224" t="s">
        <v>430</v>
      </c>
      <c r="Y224" t="s">
        <v>430</v>
      </c>
      <c r="Z224" t="s">
        <v>437</v>
      </c>
      <c r="AA224" t="s">
        <v>429</v>
      </c>
      <c r="AB224" t="s">
        <v>435</v>
      </c>
      <c r="AC224" t="s">
        <v>432</v>
      </c>
    </row>
    <row r="225" spans="1:29" x14ac:dyDescent="0.2">
      <c r="A225" s="1">
        <v>223</v>
      </c>
      <c r="B225" t="s">
        <v>251</v>
      </c>
      <c r="C225">
        <v>1</v>
      </c>
      <c r="D225" t="s">
        <v>426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0</v>
      </c>
      <c r="Z225">
        <v>1</v>
      </c>
      <c r="AA225">
        <v>1</v>
      </c>
      <c r="AB225">
        <v>1</v>
      </c>
      <c r="AC225">
        <v>1</v>
      </c>
    </row>
    <row r="226" spans="1:29" x14ac:dyDescent="0.2">
      <c r="A226" s="1">
        <v>224</v>
      </c>
      <c r="B226" t="s">
        <v>252</v>
      </c>
      <c r="C226">
        <v>1</v>
      </c>
      <c r="D226" t="s">
        <v>426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0</v>
      </c>
      <c r="K226">
        <v>1</v>
      </c>
      <c r="L226">
        <v>1</v>
      </c>
      <c r="M226">
        <v>1</v>
      </c>
      <c r="N226">
        <v>0</v>
      </c>
      <c r="O226">
        <v>1</v>
      </c>
      <c r="P226">
        <v>1</v>
      </c>
      <c r="Q226">
        <v>0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0</v>
      </c>
      <c r="X226">
        <v>0</v>
      </c>
      <c r="Y226">
        <v>0</v>
      </c>
      <c r="Z226">
        <v>1</v>
      </c>
      <c r="AA226">
        <v>1</v>
      </c>
      <c r="AB226">
        <v>0</v>
      </c>
      <c r="AC226">
        <v>0</v>
      </c>
    </row>
    <row r="227" spans="1:29" x14ac:dyDescent="0.2">
      <c r="A227" s="1">
        <v>225</v>
      </c>
      <c r="B227" t="s">
        <v>253</v>
      </c>
      <c r="C227">
        <v>1</v>
      </c>
      <c r="D227" t="s">
        <v>426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0</v>
      </c>
      <c r="Y227">
        <v>0</v>
      </c>
      <c r="Z227">
        <v>1</v>
      </c>
      <c r="AA227">
        <v>1</v>
      </c>
      <c r="AB227">
        <v>1</v>
      </c>
      <c r="AC227">
        <v>0</v>
      </c>
    </row>
    <row r="228" spans="1:29" x14ac:dyDescent="0.2">
      <c r="A228" s="1">
        <v>226</v>
      </c>
      <c r="B228" t="s">
        <v>254</v>
      </c>
      <c r="C228">
        <v>1</v>
      </c>
      <c r="D228" t="s">
        <v>426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Q228">
        <v>0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0</v>
      </c>
      <c r="X228">
        <v>0</v>
      </c>
      <c r="Y228">
        <v>0</v>
      </c>
      <c r="Z228">
        <v>1</v>
      </c>
      <c r="AA228">
        <v>1</v>
      </c>
      <c r="AB228">
        <v>1</v>
      </c>
      <c r="AC228">
        <v>0</v>
      </c>
    </row>
    <row r="229" spans="1:29" x14ac:dyDescent="0.2">
      <c r="A229" s="1">
        <v>227</v>
      </c>
      <c r="B229" t="s">
        <v>255</v>
      </c>
      <c r="C229">
        <v>1</v>
      </c>
      <c r="D229" t="s">
        <v>426</v>
      </c>
      <c r="E229">
        <v>1</v>
      </c>
      <c r="F229">
        <v>0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0</v>
      </c>
      <c r="O229">
        <v>1</v>
      </c>
      <c r="P229">
        <v>0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0</v>
      </c>
      <c r="Z229">
        <v>1</v>
      </c>
      <c r="AA229">
        <v>1</v>
      </c>
      <c r="AB229">
        <v>0</v>
      </c>
      <c r="AC229">
        <v>1</v>
      </c>
    </row>
    <row r="230" spans="1:29" x14ac:dyDescent="0.2">
      <c r="A230" s="1">
        <v>228</v>
      </c>
      <c r="B230" t="s">
        <v>256</v>
      </c>
      <c r="C230">
        <v>1</v>
      </c>
      <c r="D230" t="s">
        <v>426</v>
      </c>
      <c r="E230">
        <v>0</v>
      </c>
      <c r="F230">
        <v>0</v>
      </c>
      <c r="G230">
        <v>1</v>
      </c>
      <c r="H230">
        <v>1</v>
      </c>
      <c r="I230">
        <v>1</v>
      </c>
      <c r="J230">
        <v>0</v>
      </c>
      <c r="K230">
        <v>0</v>
      </c>
      <c r="L230">
        <v>0</v>
      </c>
      <c r="M230">
        <v>1</v>
      </c>
      <c r="N230">
        <v>0</v>
      </c>
      <c r="O230">
        <v>1</v>
      </c>
      <c r="P230">
        <v>0</v>
      </c>
      <c r="Q230">
        <v>0</v>
      </c>
      <c r="R230">
        <v>0</v>
      </c>
      <c r="S230">
        <v>1</v>
      </c>
      <c r="T230">
        <v>1</v>
      </c>
      <c r="U230">
        <v>1</v>
      </c>
      <c r="V230">
        <v>0</v>
      </c>
      <c r="W230">
        <v>1</v>
      </c>
      <c r="X230">
        <v>0</v>
      </c>
      <c r="Y230">
        <v>0</v>
      </c>
      <c r="Z230">
        <v>1</v>
      </c>
      <c r="AA230">
        <v>0</v>
      </c>
      <c r="AB230">
        <v>1</v>
      </c>
      <c r="AC230">
        <v>1</v>
      </c>
    </row>
    <row r="231" spans="1:29" x14ac:dyDescent="0.2">
      <c r="A231" s="1">
        <v>229</v>
      </c>
      <c r="B231" t="s">
        <v>257</v>
      </c>
      <c r="C231">
        <v>1</v>
      </c>
      <c r="D231" t="s">
        <v>426</v>
      </c>
      <c r="E231">
        <v>0</v>
      </c>
      <c r="F231">
        <v>0</v>
      </c>
      <c r="G231">
        <v>1</v>
      </c>
      <c r="H231">
        <v>0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0</v>
      </c>
      <c r="R231">
        <v>0</v>
      </c>
      <c r="S231">
        <v>1</v>
      </c>
      <c r="T231">
        <v>0</v>
      </c>
      <c r="U231">
        <v>1</v>
      </c>
      <c r="V231">
        <v>1</v>
      </c>
      <c r="W231">
        <v>1</v>
      </c>
      <c r="X231">
        <v>0</v>
      </c>
      <c r="Y231">
        <v>0</v>
      </c>
      <c r="Z231">
        <v>1</v>
      </c>
      <c r="AA231">
        <v>1</v>
      </c>
      <c r="AB231">
        <v>0</v>
      </c>
      <c r="AC231">
        <v>0</v>
      </c>
    </row>
    <row r="232" spans="1:29" x14ac:dyDescent="0.2">
      <c r="A232" s="1">
        <v>230</v>
      </c>
      <c r="B232" t="s">
        <v>258</v>
      </c>
      <c r="C232">
        <v>1</v>
      </c>
      <c r="D232" t="s">
        <v>426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</row>
    <row r="233" spans="1:29" x14ac:dyDescent="0.2">
      <c r="A233" s="1">
        <v>231</v>
      </c>
      <c r="B233" t="s">
        <v>259</v>
      </c>
      <c r="C233">
        <v>1</v>
      </c>
      <c r="D233" t="s">
        <v>426</v>
      </c>
      <c r="E233">
        <v>0</v>
      </c>
      <c r="F233">
        <v>0</v>
      </c>
      <c r="G233">
        <v>1</v>
      </c>
      <c r="H233">
        <v>0</v>
      </c>
      <c r="I233">
        <v>1</v>
      </c>
      <c r="J233">
        <v>1</v>
      </c>
      <c r="K233">
        <v>0</v>
      </c>
      <c r="L233">
        <v>1</v>
      </c>
      <c r="M233">
        <v>0</v>
      </c>
      <c r="N233">
        <v>0</v>
      </c>
      <c r="O233">
        <v>1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1</v>
      </c>
      <c r="AA233">
        <v>0</v>
      </c>
      <c r="AB233">
        <v>0</v>
      </c>
      <c r="AC233">
        <v>0</v>
      </c>
    </row>
    <row r="234" spans="1:29" x14ac:dyDescent="0.2">
      <c r="A234" s="1">
        <v>232</v>
      </c>
      <c r="B234" t="s">
        <v>260</v>
      </c>
      <c r="C234" t="s">
        <v>424</v>
      </c>
      <c r="D234" t="s">
        <v>426</v>
      </c>
      <c r="E234" t="s">
        <v>428</v>
      </c>
      <c r="F234" t="s">
        <v>434</v>
      </c>
      <c r="G234" t="s">
        <v>437</v>
      </c>
      <c r="H234" t="s">
        <v>435</v>
      </c>
      <c r="I234" t="s">
        <v>436</v>
      </c>
      <c r="J234" t="s">
        <v>431</v>
      </c>
      <c r="K234" t="s">
        <v>439</v>
      </c>
      <c r="L234" t="s">
        <v>429</v>
      </c>
      <c r="M234" t="s">
        <v>439</v>
      </c>
      <c r="N234" t="s">
        <v>431</v>
      </c>
      <c r="O234" t="s">
        <v>434</v>
      </c>
      <c r="P234" t="s">
        <v>428</v>
      </c>
      <c r="Q234" t="s">
        <v>435</v>
      </c>
      <c r="R234" t="s">
        <v>434</v>
      </c>
      <c r="S234" t="s">
        <v>428</v>
      </c>
      <c r="T234" t="s">
        <v>433</v>
      </c>
      <c r="U234" t="s">
        <v>434</v>
      </c>
      <c r="V234" t="s">
        <v>431</v>
      </c>
      <c r="W234" t="s">
        <v>428</v>
      </c>
      <c r="X234" t="s">
        <v>435</v>
      </c>
      <c r="Y234" t="s">
        <v>439</v>
      </c>
      <c r="Z234" t="s">
        <v>439</v>
      </c>
      <c r="AA234" t="s">
        <v>439</v>
      </c>
      <c r="AB234" t="s">
        <v>434</v>
      </c>
      <c r="AC234" t="s">
        <v>434</v>
      </c>
    </row>
    <row r="235" spans="1:29" x14ac:dyDescent="0.2">
      <c r="A235" s="1">
        <v>233</v>
      </c>
      <c r="B235" t="s">
        <v>261</v>
      </c>
      <c r="C235">
        <v>1</v>
      </c>
      <c r="D235" t="s">
        <v>426</v>
      </c>
      <c r="E235">
        <v>0</v>
      </c>
      <c r="F235">
        <v>1</v>
      </c>
      <c r="G235">
        <v>1</v>
      </c>
      <c r="H235">
        <v>0</v>
      </c>
      <c r="I235">
        <v>1</v>
      </c>
      <c r="J235">
        <v>0</v>
      </c>
      <c r="K235">
        <v>1</v>
      </c>
      <c r="L235">
        <v>0</v>
      </c>
      <c r="M235">
        <v>1</v>
      </c>
      <c r="N235">
        <v>1</v>
      </c>
      <c r="O235">
        <v>1</v>
      </c>
      <c r="P235">
        <v>0</v>
      </c>
      <c r="Q235">
        <v>0</v>
      </c>
      <c r="R235">
        <v>1</v>
      </c>
      <c r="S235">
        <v>0</v>
      </c>
      <c r="T235">
        <v>1</v>
      </c>
      <c r="U235">
        <v>1</v>
      </c>
      <c r="V235">
        <v>0</v>
      </c>
      <c r="W235">
        <v>0</v>
      </c>
      <c r="X235">
        <v>0</v>
      </c>
      <c r="Y235">
        <v>0</v>
      </c>
      <c r="Z235">
        <v>1</v>
      </c>
      <c r="AA235">
        <v>0</v>
      </c>
      <c r="AB235">
        <v>0</v>
      </c>
      <c r="AC235">
        <v>1</v>
      </c>
    </row>
    <row r="236" spans="1:29" x14ac:dyDescent="0.2">
      <c r="A236" s="1">
        <v>234</v>
      </c>
      <c r="B236" t="s">
        <v>262</v>
      </c>
      <c r="C236">
        <v>1</v>
      </c>
      <c r="D236" t="s">
        <v>426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0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0</v>
      </c>
      <c r="Y236">
        <v>1</v>
      </c>
      <c r="Z236">
        <v>1</v>
      </c>
      <c r="AA236">
        <v>1</v>
      </c>
      <c r="AB236">
        <v>1</v>
      </c>
      <c r="AC236">
        <v>1</v>
      </c>
    </row>
    <row r="237" spans="1:29" x14ac:dyDescent="0.2">
      <c r="A237" s="1">
        <v>235</v>
      </c>
      <c r="B237" t="s">
        <v>263</v>
      </c>
      <c r="C237">
        <v>1</v>
      </c>
      <c r="D237" t="s">
        <v>426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0</v>
      </c>
      <c r="Y237">
        <v>1</v>
      </c>
      <c r="Z237">
        <v>1</v>
      </c>
      <c r="AA237">
        <v>1</v>
      </c>
      <c r="AB237">
        <v>1</v>
      </c>
      <c r="AC237">
        <v>1</v>
      </c>
    </row>
    <row r="238" spans="1:29" x14ac:dyDescent="0.2">
      <c r="A238" s="1">
        <v>236</v>
      </c>
      <c r="B238" t="s">
        <v>264</v>
      </c>
      <c r="C238">
        <v>1</v>
      </c>
      <c r="D238" t="s">
        <v>426</v>
      </c>
      <c r="E238">
        <v>0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C238">
        <v>1</v>
      </c>
    </row>
    <row r="239" spans="1:29" x14ac:dyDescent="0.2">
      <c r="A239" s="1">
        <v>237</v>
      </c>
      <c r="B239" t="s">
        <v>265</v>
      </c>
      <c r="C239">
        <v>1</v>
      </c>
      <c r="D239" t="s">
        <v>426</v>
      </c>
      <c r="E239">
        <v>1</v>
      </c>
      <c r="F239">
        <v>0</v>
      </c>
      <c r="G239">
        <v>1</v>
      </c>
      <c r="H239">
        <v>0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0</v>
      </c>
      <c r="O239">
        <v>1</v>
      </c>
      <c r="P239">
        <v>1</v>
      </c>
      <c r="Q239">
        <v>0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0</v>
      </c>
      <c r="Y239">
        <v>1</v>
      </c>
      <c r="Z239">
        <v>1</v>
      </c>
      <c r="AA239">
        <v>1</v>
      </c>
      <c r="AB239">
        <v>1</v>
      </c>
      <c r="AC239">
        <v>1</v>
      </c>
    </row>
    <row r="240" spans="1:29" x14ac:dyDescent="0.2">
      <c r="A240" s="1">
        <v>238</v>
      </c>
      <c r="B240" t="s">
        <v>266</v>
      </c>
      <c r="C240">
        <v>1</v>
      </c>
      <c r="D240" t="s">
        <v>426</v>
      </c>
      <c r="E240">
        <v>1</v>
      </c>
      <c r="F240">
        <v>1</v>
      </c>
      <c r="G240">
        <v>1</v>
      </c>
      <c r="H240">
        <v>0</v>
      </c>
      <c r="I240">
        <v>1</v>
      </c>
      <c r="J240">
        <v>0</v>
      </c>
      <c r="K240">
        <v>1</v>
      </c>
      <c r="L240">
        <v>1</v>
      </c>
      <c r="M240">
        <v>1</v>
      </c>
      <c r="N240">
        <v>0</v>
      </c>
      <c r="O240">
        <v>1</v>
      </c>
      <c r="P240">
        <v>0</v>
      </c>
      <c r="Q240">
        <v>0</v>
      </c>
      <c r="R240">
        <v>0</v>
      </c>
      <c r="S240">
        <v>1</v>
      </c>
      <c r="T240">
        <v>1</v>
      </c>
      <c r="U240">
        <v>0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</v>
      </c>
      <c r="AC240">
        <v>0</v>
      </c>
    </row>
    <row r="241" spans="1:29" x14ac:dyDescent="0.2">
      <c r="A241" s="1">
        <v>239</v>
      </c>
      <c r="B241" t="s">
        <v>267</v>
      </c>
      <c r="C241">
        <v>1</v>
      </c>
      <c r="D241" t="s">
        <v>426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1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</row>
    <row r="242" spans="1:29" x14ac:dyDescent="0.2">
      <c r="A242" s="1">
        <v>240</v>
      </c>
      <c r="B242" t="s">
        <v>268</v>
      </c>
      <c r="C242">
        <v>1</v>
      </c>
      <c r="D242" t="s">
        <v>426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</row>
    <row r="243" spans="1:29" x14ac:dyDescent="0.2">
      <c r="A243" s="1">
        <v>241</v>
      </c>
      <c r="B243" t="s">
        <v>269</v>
      </c>
      <c r="C243">
        <v>2</v>
      </c>
      <c r="D243" t="s">
        <v>426</v>
      </c>
      <c r="E243">
        <v>0</v>
      </c>
      <c r="F243">
        <v>0</v>
      </c>
      <c r="G243">
        <v>30470.58</v>
      </c>
      <c r="H243">
        <v>0</v>
      </c>
      <c r="I243">
        <v>0</v>
      </c>
      <c r="J243">
        <v>812.34</v>
      </c>
      <c r="K243">
        <v>560.16</v>
      </c>
      <c r="L243">
        <v>0</v>
      </c>
      <c r="M243">
        <v>680.64</v>
      </c>
      <c r="N243">
        <v>1053.9000000000001</v>
      </c>
      <c r="O243">
        <v>1812.99</v>
      </c>
      <c r="P243">
        <v>948.81</v>
      </c>
      <c r="Q243">
        <v>1506.09</v>
      </c>
      <c r="R243">
        <v>912.51</v>
      </c>
      <c r="S243">
        <v>2496.81</v>
      </c>
      <c r="T243">
        <v>0</v>
      </c>
      <c r="U243">
        <v>10097.219999999999</v>
      </c>
      <c r="V243">
        <v>0</v>
      </c>
      <c r="W243">
        <v>0</v>
      </c>
      <c r="X243">
        <v>4623.28</v>
      </c>
      <c r="Y243">
        <v>21377.74</v>
      </c>
      <c r="Z243">
        <v>766.07</v>
      </c>
      <c r="AA243">
        <v>3997.87</v>
      </c>
      <c r="AB243">
        <v>0.81</v>
      </c>
      <c r="AC243">
        <v>944.01</v>
      </c>
    </row>
    <row r="244" spans="1:29" x14ac:dyDescent="0.2">
      <c r="A244" s="1">
        <v>242</v>
      </c>
      <c r="B244" t="s">
        <v>270</v>
      </c>
      <c r="C244">
        <v>2</v>
      </c>
      <c r="D244" t="s">
        <v>426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</row>
    <row r="245" spans="1:29" x14ac:dyDescent="0.2">
      <c r="A245" s="1">
        <v>243</v>
      </c>
      <c r="B245" t="s">
        <v>271</v>
      </c>
      <c r="C245">
        <v>2</v>
      </c>
      <c r="D245" t="s">
        <v>426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</row>
    <row r="246" spans="1:29" x14ac:dyDescent="0.2">
      <c r="A246" s="1">
        <v>244</v>
      </c>
      <c r="B246" t="s">
        <v>272</v>
      </c>
      <c r="C246">
        <v>1</v>
      </c>
      <c r="D246" t="s">
        <v>426</v>
      </c>
      <c r="E246">
        <v>0</v>
      </c>
      <c r="F246">
        <v>0</v>
      </c>
      <c r="G246">
        <v>1</v>
      </c>
      <c r="H246">
        <v>0</v>
      </c>
      <c r="I246">
        <v>1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  <c r="P246">
        <v>1</v>
      </c>
      <c r="Q246">
        <v>0</v>
      </c>
      <c r="R246">
        <v>1</v>
      </c>
      <c r="S246">
        <v>0</v>
      </c>
      <c r="T246">
        <v>1</v>
      </c>
      <c r="U246">
        <v>1</v>
      </c>
      <c r="V246">
        <v>1</v>
      </c>
      <c r="W246">
        <v>1</v>
      </c>
      <c r="X246">
        <v>1</v>
      </c>
      <c r="Y246">
        <v>0</v>
      </c>
      <c r="Z246">
        <v>1</v>
      </c>
      <c r="AA246">
        <v>1</v>
      </c>
      <c r="AB246">
        <v>0</v>
      </c>
      <c r="AC246">
        <v>1</v>
      </c>
    </row>
    <row r="247" spans="1:29" x14ac:dyDescent="0.2">
      <c r="A247" s="1">
        <v>245</v>
      </c>
      <c r="B247" t="s">
        <v>273</v>
      </c>
      <c r="C247">
        <v>1</v>
      </c>
      <c r="D247" t="s">
        <v>426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0</v>
      </c>
      <c r="P247">
        <v>1</v>
      </c>
      <c r="Q247">
        <v>1</v>
      </c>
      <c r="R247">
        <v>1</v>
      </c>
      <c r="S247">
        <v>0</v>
      </c>
      <c r="T247">
        <v>1</v>
      </c>
      <c r="U247">
        <v>0</v>
      </c>
      <c r="V247">
        <v>0</v>
      </c>
      <c r="W247">
        <v>1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1</v>
      </c>
    </row>
    <row r="248" spans="1:29" x14ac:dyDescent="0.2">
      <c r="A248" s="1">
        <v>246</v>
      </c>
      <c r="B248" t="s">
        <v>274</v>
      </c>
      <c r="C248">
        <v>1</v>
      </c>
      <c r="D248" t="s">
        <v>426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</row>
    <row r="249" spans="1:29" x14ac:dyDescent="0.2">
      <c r="A249" s="1">
        <v>247</v>
      </c>
      <c r="B249" t="s">
        <v>275</v>
      </c>
      <c r="C249">
        <v>1</v>
      </c>
      <c r="D249" t="s">
        <v>426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</row>
    <row r="250" spans="1:29" x14ac:dyDescent="0.2">
      <c r="A250" s="1">
        <v>248</v>
      </c>
      <c r="B250" t="s">
        <v>276</v>
      </c>
      <c r="C250">
        <v>1</v>
      </c>
      <c r="D250" t="s">
        <v>426</v>
      </c>
      <c r="E250">
        <v>0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0</v>
      </c>
      <c r="M250">
        <v>1</v>
      </c>
      <c r="N250">
        <v>0</v>
      </c>
      <c r="O250">
        <v>1</v>
      </c>
      <c r="P250">
        <v>1</v>
      </c>
      <c r="Q250">
        <v>1</v>
      </c>
      <c r="R250">
        <v>1</v>
      </c>
      <c r="S250">
        <v>0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0</v>
      </c>
      <c r="Z250">
        <v>1</v>
      </c>
      <c r="AA250">
        <v>1</v>
      </c>
      <c r="AB250">
        <v>0</v>
      </c>
      <c r="AC250">
        <v>0</v>
      </c>
    </row>
    <row r="251" spans="1:29" x14ac:dyDescent="0.2">
      <c r="A251" s="1">
        <v>249</v>
      </c>
      <c r="B251" t="s">
        <v>277</v>
      </c>
      <c r="C251" t="s">
        <v>424</v>
      </c>
      <c r="D251" t="s">
        <v>426</v>
      </c>
      <c r="E251" t="s">
        <v>429</v>
      </c>
      <c r="F251" t="s">
        <v>432</v>
      </c>
      <c r="G251" t="s">
        <v>428</v>
      </c>
      <c r="H251" t="s">
        <v>432</v>
      </c>
      <c r="I251" t="s">
        <v>437</v>
      </c>
      <c r="J251" t="s">
        <v>429</v>
      </c>
      <c r="K251" t="s">
        <v>429</v>
      </c>
      <c r="L251" t="s">
        <v>437</v>
      </c>
      <c r="M251" t="s">
        <v>429</v>
      </c>
      <c r="N251" t="s">
        <v>429</v>
      </c>
      <c r="O251" t="s">
        <v>439</v>
      </c>
      <c r="P251" t="s">
        <v>433</v>
      </c>
      <c r="Q251" t="s">
        <v>433</v>
      </c>
      <c r="R251" t="s">
        <v>434</v>
      </c>
      <c r="S251" t="s">
        <v>436</v>
      </c>
      <c r="T251" t="s">
        <v>429</v>
      </c>
      <c r="U251" t="s">
        <v>429</v>
      </c>
      <c r="V251" t="s">
        <v>439</v>
      </c>
      <c r="W251" t="s">
        <v>429</v>
      </c>
      <c r="X251" t="s">
        <v>431</v>
      </c>
      <c r="Y251" t="s">
        <v>433</v>
      </c>
      <c r="Z251" t="s">
        <v>429</v>
      </c>
      <c r="AA251" t="s">
        <v>433</v>
      </c>
      <c r="AB251" t="s">
        <v>431</v>
      </c>
      <c r="AC251" t="s">
        <v>429</v>
      </c>
    </row>
    <row r="252" spans="1:29" x14ac:dyDescent="0.2">
      <c r="A252" s="1">
        <v>250</v>
      </c>
      <c r="B252" t="s">
        <v>278</v>
      </c>
      <c r="C252">
        <v>1</v>
      </c>
      <c r="D252" t="s">
        <v>426</v>
      </c>
      <c r="E252">
        <v>0</v>
      </c>
      <c r="F252">
        <v>0</v>
      </c>
      <c r="G252">
        <v>0</v>
      </c>
      <c r="H252">
        <v>0</v>
      </c>
      <c r="I252">
        <v>1</v>
      </c>
      <c r="J252">
        <v>0</v>
      </c>
      <c r="K252">
        <v>0</v>
      </c>
      <c r="L252">
        <v>1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</row>
    <row r="253" spans="1:29" x14ac:dyDescent="0.2">
      <c r="A253" s="1">
        <v>251</v>
      </c>
      <c r="B253" t="s">
        <v>279</v>
      </c>
      <c r="C253">
        <v>1</v>
      </c>
      <c r="D253" t="s">
        <v>426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1</v>
      </c>
      <c r="Q253">
        <v>0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0</v>
      </c>
      <c r="Y253">
        <v>1</v>
      </c>
      <c r="Z253">
        <v>1</v>
      </c>
      <c r="AA253">
        <v>1</v>
      </c>
      <c r="AB253">
        <v>0</v>
      </c>
      <c r="AC253">
        <v>1</v>
      </c>
    </row>
    <row r="254" spans="1:29" x14ac:dyDescent="0.2">
      <c r="A254" s="1">
        <v>252</v>
      </c>
      <c r="B254" t="s">
        <v>280</v>
      </c>
      <c r="C254">
        <v>1</v>
      </c>
      <c r="D254" t="s">
        <v>426</v>
      </c>
      <c r="E254">
        <v>1</v>
      </c>
      <c r="F254">
        <v>0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0</v>
      </c>
      <c r="M254">
        <v>1</v>
      </c>
      <c r="N254">
        <v>1</v>
      </c>
      <c r="O254">
        <v>1</v>
      </c>
      <c r="P254">
        <v>0</v>
      </c>
      <c r="Q254">
        <v>1</v>
      </c>
      <c r="R254">
        <v>1</v>
      </c>
      <c r="S254">
        <v>0</v>
      </c>
      <c r="T254">
        <v>0</v>
      </c>
      <c r="U254">
        <v>1</v>
      </c>
      <c r="V254">
        <v>1</v>
      </c>
      <c r="W254">
        <v>0</v>
      </c>
      <c r="X254">
        <v>1</v>
      </c>
      <c r="Y254">
        <v>0</v>
      </c>
      <c r="Z254">
        <v>1</v>
      </c>
      <c r="AA254">
        <v>1</v>
      </c>
      <c r="AB254">
        <v>0</v>
      </c>
      <c r="AC254">
        <v>1</v>
      </c>
    </row>
    <row r="255" spans="1:29" x14ac:dyDescent="0.2">
      <c r="A255" s="1">
        <v>253</v>
      </c>
      <c r="B255" t="s">
        <v>281</v>
      </c>
      <c r="C255">
        <v>1</v>
      </c>
      <c r="D255" t="s">
        <v>426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</row>
    <row r="256" spans="1:29" x14ac:dyDescent="0.2">
      <c r="A256" s="1">
        <v>254</v>
      </c>
      <c r="B256" t="s">
        <v>282</v>
      </c>
      <c r="C256">
        <v>1</v>
      </c>
      <c r="D256" t="s">
        <v>426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</row>
    <row r="257" spans="1:29" x14ac:dyDescent="0.2">
      <c r="A257" s="1">
        <v>255</v>
      </c>
      <c r="B257" t="s">
        <v>283</v>
      </c>
      <c r="C257">
        <v>1</v>
      </c>
      <c r="D257" t="s">
        <v>426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1</v>
      </c>
      <c r="M257">
        <v>0</v>
      </c>
      <c r="N257">
        <v>0</v>
      </c>
      <c r="O257">
        <v>1</v>
      </c>
      <c r="P257">
        <v>1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1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</row>
    <row r="258" spans="1:29" x14ac:dyDescent="0.2">
      <c r="A258" s="1">
        <v>256</v>
      </c>
      <c r="B258" t="s">
        <v>284</v>
      </c>
      <c r="C258">
        <v>1</v>
      </c>
      <c r="D258" t="s">
        <v>426</v>
      </c>
      <c r="E258">
        <v>1</v>
      </c>
      <c r="F258">
        <v>0</v>
      </c>
      <c r="G258">
        <v>0</v>
      </c>
      <c r="H258">
        <v>0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0</v>
      </c>
      <c r="P258">
        <v>0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1</v>
      </c>
      <c r="W258">
        <v>1</v>
      </c>
      <c r="X258">
        <v>1</v>
      </c>
      <c r="Y258">
        <v>1</v>
      </c>
      <c r="Z258">
        <v>1</v>
      </c>
      <c r="AA258">
        <v>1</v>
      </c>
      <c r="AB258">
        <v>1</v>
      </c>
      <c r="AC258">
        <v>1</v>
      </c>
    </row>
    <row r="259" spans="1:29" x14ac:dyDescent="0.2">
      <c r="A259" s="1">
        <v>257</v>
      </c>
      <c r="B259" t="s">
        <v>285</v>
      </c>
      <c r="C259">
        <v>1</v>
      </c>
      <c r="D259" t="s">
        <v>426</v>
      </c>
      <c r="E259">
        <v>1</v>
      </c>
      <c r="F259">
        <v>0</v>
      </c>
      <c r="G259">
        <v>0</v>
      </c>
      <c r="H259">
        <v>0</v>
      </c>
      <c r="I259">
        <v>1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0</v>
      </c>
      <c r="P259">
        <v>0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1</v>
      </c>
      <c r="AB259">
        <v>1</v>
      </c>
      <c r="AC259">
        <v>1</v>
      </c>
    </row>
    <row r="260" spans="1:29" x14ac:dyDescent="0.2">
      <c r="A260" s="1">
        <v>258</v>
      </c>
      <c r="B260" t="s">
        <v>286</v>
      </c>
      <c r="C260">
        <v>1</v>
      </c>
      <c r="D260" t="s">
        <v>426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1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1</v>
      </c>
      <c r="W260">
        <v>0</v>
      </c>
      <c r="X260">
        <v>0</v>
      </c>
      <c r="Y260">
        <v>0</v>
      </c>
      <c r="Z260">
        <v>1</v>
      </c>
      <c r="AA260">
        <v>1</v>
      </c>
      <c r="AB260">
        <v>0</v>
      </c>
      <c r="AC260">
        <v>0</v>
      </c>
    </row>
    <row r="261" spans="1:29" x14ac:dyDescent="0.2">
      <c r="A261" s="1">
        <v>259</v>
      </c>
      <c r="B261" t="s">
        <v>287</v>
      </c>
      <c r="C261">
        <v>2</v>
      </c>
      <c r="D261" t="s">
        <v>426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57</v>
      </c>
      <c r="Z261">
        <v>0</v>
      </c>
      <c r="AA261">
        <v>0</v>
      </c>
      <c r="AB261">
        <v>0</v>
      </c>
      <c r="AC261">
        <v>0</v>
      </c>
    </row>
    <row r="262" spans="1:29" x14ac:dyDescent="0.2">
      <c r="A262" s="1">
        <v>260</v>
      </c>
      <c r="B262" t="s">
        <v>288</v>
      </c>
      <c r="C262">
        <v>2</v>
      </c>
      <c r="D262" t="s">
        <v>426</v>
      </c>
      <c r="E262">
        <v>0</v>
      </c>
      <c r="F262">
        <v>0</v>
      </c>
      <c r="G262">
        <v>88.83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72.8</v>
      </c>
      <c r="Q262">
        <v>94</v>
      </c>
      <c r="R262">
        <v>64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80</v>
      </c>
      <c r="AB262">
        <v>0</v>
      </c>
      <c r="AC262">
        <v>0</v>
      </c>
    </row>
    <row r="263" spans="1:29" x14ac:dyDescent="0.2">
      <c r="A263" s="1">
        <v>261</v>
      </c>
      <c r="B263" t="s">
        <v>289</v>
      </c>
      <c r="C263">
        <v>1</v>
      </c>
      <c r="D263" t="s">
        <v>426</v>
      </c>
      <c r="E263">
        <v>0</v>
      </c>
      <c r="F263">
        <v>0</v>
      </c>
      <c r="G263">
        <v>0</v>
      </c>
      <c r="H263">
        <v>0</v>
      </c>
      <c r="I263">
        <v>1</v>
      </c>
      <c r="J263">
        <v>0</v>
      </c>
      <c r="K263">
        <v>0</v>
      </c>
      <c r="L263">
        <v>1</v>
      </c>
      <c r="M263">
        <v>0</v>
      </c>
      <c r="N263">
        <v>0</v>
      </c>
      <c r="O263">
        <v>1</v>
      </c>
      <c r="P263">
        <v>0</v>
      </c>
      <c r="Q263">
        <v>0</v>
      </c>
      <c r="R263">
        <v>0</v>
      </c>
      <c r="S263">
        <v>1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</row>
    <row r="264" spans="1:29" x14ac:dyDescent="0.2">
      <c r="A264" s="1">
        <v>262</v>
      </c>
      <c r="B264" t="s">
        <v>290</v>
      </c>
      <c r="C264">
        <v>1</v>
      </c>
      <c r="D264" t="s">
        <v>426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</row>
    <row r="265" spans="1:29" x14ac:dyDescent="0.2">
      <c r="A265" s="1">
        <v>263</v>
      </c>
      <c r="B265" t="s">
        <v>291</v>
      </c>
      <c r="C265">
        <v>2</v>
      </c>
      <c r="D265" t="s">
        <v>426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</row>
    <row r="266" spans="1:29" x14ac:dyDescent="0.2">
      <c r="A266" s="1">
        <v>264</v>
      </c>
      <c r="B266" t="s">
        <v>292</v>
      </c>
      <c r="C266">
        <v>2</v>
      </c>
      <c r="D266" t="s">
        <v>426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</row>
    <row r="267" spans="1:29" x14ac:dyDescent="0.2">
      <c r="A267" s="1">
        <v>265</v>
      </c>
      <c r="B267" t="s">
        <v>293</v>
      </c>
      <c r="C267">
        <v>2</v>
      </c>
      <c r="D267" t="s">
        <v>426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</row>
    <row r="268" spans="1:29" x14ac:dyDescent="0.2">
      <c r="A268" s="1">
        <v>266</v>
      </c>
      <c r="B268" t="s">
        <v>294</v>
      </c>
      <c r="C268" t="s">
        <v>424</v>
      </c>
      <c r="D268" t="s">
        <v>427</v>
      </c>
      <c r="E268" t="s">
        <v>432</v>
      </c>
      <c r="F268" t="s">
        <v>432</v>
      </c>
      <c r="G268" t="s">
        <v>436</v>
      </c>
      <c r="H268" t="s">
        <v>434</v>
      </c>
      <c r="I268" t="s">
        <v>434</v>
      </c>
      <c r="J268" t="s">
        <v>433</v>
      </c>
      <c r="K268" t="s">
        <v>432</v>
      </c>
      <c r="L268" t="s">
        <v>434</v>
      </c>
      <c r="M268" t="s">
        <v>439</v>
      </c>
      <c r="N268" t="s">
        <v>434</v>
      </c>
      <c r="O268" t="s">
        <v>428</v>
      </c>
      <c r="P268" t="s">
        <v>437</v>
      </c>
      <c r="Q268" t="s">
        <v>433</v>
      </c>
      <c r="R268" t="s">
        <v>433</v>
      </c>
      <c r="S268" t="s">
        <v>437</v>
      </c>
      <c r="T268" t="s">
        <v>430</v>
      </c>
      <c r="U268" t="s">
        <v>428</v>
      </c>
      <c r="V268" t="s">
        <v>438</v>
      </c>
      <c r="W268" t="s">
        <v>439</v>
      </c>
      <c r="X268" t="s">
        <v>429</v>
      </c>
      <c r="Y268" t="s">
        <v>430</v>
      </c>
      <c r="Z268" t="s">
        <v>437</v>
      </c>
      <c r="AA268" t="s">
        <v>435</v>
      </c>
      <c r="AB268" t="s">
        <v>429</v>
      </c>
      <c r="AC268" t="s">
        <v>429</v>
      </c>
    </row>
    <row r="269" spans="1:29" x14ac:dyDescent="0.2">
      <c r="A269" s="1">
        <v>267</v>
      </c>
      <c r="B269" t="s">
        <v>295</v>
      </c>
      <c r="C269">
        <v>1</v>
      </c>
      <c r="D269" t="s">
        <v>427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</row>
    <row r="270" spans="1:29" x14ac:dyDescent="0.2">
      <c r="A270" s="1">
        <v>268</v>
      </c>
      <c r="B270" t="s">
        <v>296</v>
      </c>
      <c r="C270">
        <v>1</v>
      </c>
      <c r="D270" t="s">
        <v>427</v>
      </c>
      <c r="E270">
        <v>0</v>
      </c>
      <c r="F270">
        <v>0</v>
      </c>
      <c r="G270">
        <v>1</v>
      </c>
      <c r="H270">
        <v>0</v>
      </c>
      <c r="I270">
        <v>0</v>
      </c>
      <c r="J270">
        <v>0</v>
      </c>
      <c r="K270">
        <v>1</v>
      </c>
      <c r="L270">
        <v>1</v>
      </c>
      <c r="M270">
        <v>1</v>
      </c>
      <c r="N270">
        <v>0</v>
      </c>
      <c r="O270">
        <v>0</v>
      </c>
      <c r="P270">
        <v>1</v>
      </c>
      <c r="Q270">
        <v>0</v>
      </c>
      <c r="R270">
        <v>0</v>
      </c>
      <c r="S270">
        <v>1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1</v>
      </c>
      <c r="AC270">
        <v>0</v>
      </c>
    </row>
    <row r="271" spans="1:29" x14ac:dyDescent="0.2">
      <c r="A271" s="1">
        <v>269</v>
      </c>
      <c r="B271" t="s">
        <v>297</v>
      </c>
      <c r="C271">
        <v>1</v>
      </c>
      <c r="D271" t="s">
        <v>427</v>
      </c>
      <c r="E271">
        <v>1</v>
      </c>
      <c r="F271">
        <v>0</v>
      </c>
      <c r="G271">
        <v>0</v>
      </c>
      <c r="H271">
        <v>1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1</v>
      </c>
      <c r="S271">
        <v>0</v>
      </c>
      <c r="T271">
        <v>0</v>
      </c>
      <c r="U271">
        <v>0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1</v>
      </c>
      <c r="AB271">
        <v>0</v>
      </c>
      <c r="AC271">
        <v>1</v>
      </c>
    </row>
    <row r="272" spans="1:29" x14ac:dyDescent="0.2">
      <c r="A272" s="1">
        <v>270</v>
      </c>
      <c r="B272" t="s">
        <v>298</v>
      </c>
      <c r="C272">
        <v>1</v>
      </c>
      <c r="D272" t="s">
        <v>427</v>
      </c>
      <c r="E272">
        <v>1</v>
      </c>
      <c r="F272">
        <v>0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1</v>
      </c>
      <c r="Y272">
        <v>1</v>
      </c>
      <c r="Z272">
        <v>1</v>
      </c>
      <c r="AA272">
        <v>1</v>
      </c>
      <c r="AB272">
        <v>1</v>
      </c>
      <c r="AC272">
        <v>1</v>
      </c>
    </row>
    <row r="273" spans="1:29" x14ac:dyDescent="0.2">
      <c r="A273" s="1">
        <v>271</v>
      </c>
      <c r="B273" t="s">
        <v>299</v>
      </c>
      <c r="C273">
        <v>1</v>
      </c>
      <c r="D273" t="s">
        <v>427</v>
      </c>
      <c r="E273">
        <v>1</v>
      </c>
      <c r="F273">
        <v>0</v>
      </c>
      <c r="G273">
        <v>1</v>
      </c>
      <c r="H273">
        <v>1</v>
      </c>
      <c r="I273">
        <v>0</v>
      </c>
      <c r="J273">
        <v>0</v>
      </c>
      <c r="K273">
        <v>1</v>
      </c>
      <c r="L273">
        <v>1</v>
      </c>
      <c r="M273">
        <v>1</v>
      </c>
      <c r="N273">
        <v>1</v>
      </c>
      <c r="O273">
        <v>0</v>
      </c>
      <c r="P273">
        <v>0</v>
      </c>
      <c r="Q273">
        <v>1</v>
      </c>
      <c r="R273">
        <v>1</v>
      </c>
      <c r="S273">
        <v>0</v>
      </c>
      <c r="T273">
        <v>1</v>
      </c>
      <c r="U273">
        <v>1</v>
      </c>
      <c r="V273">
        <v>1</v>
      </c>
      <c r="W273">
        <v>1</v>
      </c>
      <c r="X273">
        <v>1</v>
      </c>
      <c r="Y273">
        <v>1</v>
      </c>
      <c r="Z273">
        <v>1</v>
      </c>
      <c r="AA273">
        <v>1</v>
      </c>
      <c r="AB273">
        <v>0</v>
      </c>
      <c r="AC273">
        <v>1</v>
      </c>
    </row>
    <row r="274" spans="1:29" x14ac:dyDescent="0.2">
      <c r="A274" s="1">
        <v>272</v>
      </c>
      <c r="B274" t="s">
        <v>300</v>
      </c>
      <c r="C274">
        <v>1</v>
      </c>
      <c r="D274" t="s">
        <v>427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0</v>
      </c>
      <c r="U274">
        <v>1</v>
      </c>
      <c r="V274">
        <v>1</v>
      </c>
      <c r="W274">
        <v>1</v>
      </c>
      <c r="X274">
        <v>1</v>
      </c>
      <c r="Y274">
        <v>1</v>
      </c>
      <c r="Z274">
        <v>1</v>
      </c>
      <c r="AA274">
        <v>1</v>
      </c>
      <c r="AB274">
        <v>1</v>
      </c>
      <c r="AC274">
        <v>1</v>
      </c>
    </row>
    <row r="275" spans="1:29" x14ac:dyDescent="0.2">
      <c r="A275" s="1">
        <v>273</v>
      </c>
      <c r="B275" t="s">
        <v>301</v>
      </c>
      <c r="C275">
        <v>1</v>
      </c>
      <c r="D275" t="s">
        <v>427</v>
      </c>
      <c r="E275">
        <v>0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0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0</v>
      </c>
      <c r="U275">
        <v>1</v>
      </c>
      <c r="V275">
        <v>1</v>
      </c>
      <c r="W275">
        <v>1</v>
      </c>
      <c r="X275">
        <v>1</v>
      </c>
      <c r="Y275">
        <v>1</v>
      </c>
      <c r="Z275">
        <v>1</v>
      </c>
      <c r="AA275">
        <v>1</v>
      </c>
      <c r="AB275">
        <v>1</v>
      </c>
      <c r="AC275">
        <v>0</v>
      </c>
    </row>
    <row r="276" spans="1:29" x14ac:dyDescent="0.2">
      <c r="A276" s="1">
        <v>274</v>
      </c>
      <c r="B276" t="s">
        <v>302</v>
      </c>
      <c r="C276">
        <v>1</v>
      </c>
      <c r="D276" t="s">
        <v>427</v>
      </c>
      <c r="E276">
        <v>1</v>
      </c>
      <c r="F276">
        <v>1</v>
      </c>
      <c r="G276">
        <v>1</v>
      </c>
      <c r="H276">
        <v>1</v>
      </c>
      <c r="I276">
        <v>0</v>
      </c>
      <c r="J276">
        <v>1</v>
      </c>
      <c r="K276">
        <v>0</v>
      </c>
      <c r="L276">
        <v>1</v>
      </c>
      <c r="M276">
        <v>1</v>
      </c>
      <c r="N276">
        <v>1</v>
      </c>
      <c r="O276">
        <v>0</v>
      </c>
      <c r="P276">
        <v>1</v>
      </c>
      <c r="Q276">
        <v>1</v>
      </c>
      <c r="R276">
        <v>0</v>
      </c>
      <c r="S276">
        <v>1</v>
      </c>
      <c r="T276">
        <v>0</v>
      </c>
      <c r="U276">
        <v>1</v>
      </c>
      <c r="V276">
        <v>1</v>
      </c>
      <c r="W276">
        <v>1</v>
      </c>
      <c r="X276">
        <v>1</v>
      </c>
      <c r="Y276">
        <v>1</v>
      </c>
      <c r="Z276">
        <v>1</v>
      </c>
      <c r="AA276">
        <v>0</v>
      </c>
      <c r="AB276">
        <v>1</v>
      </c>
      <c r="AC276">
        <v>1</v>
      </c>
    </row>
    <row r="277" spans="1:29" x14ac:dyDescent="0.2">
      <c r="A277" s="1">
        <v>275</v>
      </c>
      <c r="B277" t="s">
        <v>303</v>
      </c>
      <c r="C277">
        <v>1</v>
      </c>
      <c r="D277" t="s">
        <v>427</v>
      </c>
      <c r="E277">
        <v>1</v>
      </c>
      <c r="F277">
        <v>0</v>
      </c>
      <c r="G277">
        <v>0</v>
      </c>
      <c r="H277">
        <v>1</v>
      </c>
      <c r="I277">
        <v>1</v>
      </c>
      <c r="J277">
        <v>0</v>
      </c>
      <c r="K277">
        <v>0</v>
      </c>
      <c r="L277">
        <v>0</v>
      </c>
      <c r="M277">
        <v>0</v>
      </c>
      <c r="N277">
        <v>1</v>
      </c>
      <c r="O277">
        <v>0</v>
      </c>
      <c r="P277">
        <v>1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1</v>
      </c>
      <c r="W277">
        <v>1</v>
      </c>
      <c r="X277">
        <v>0</v>
      </c>
      <c r="Y277">
        <v>1</v>
      </c>
      <c r="Z277">
        <v>1</v>
      </c>
      <c r="AA277">
        <v>1</v>
      </c>
      <c r="AB277">
        <v>0</v>
      </c>
      <c r="AC277">
        <v>1</v>
      </c>
    </row>
    <row r="278" spans="1:29" x14ac:dyDescent="0.2">
      <c r="A278" s="1">
        <v>276</v>
      </c>
      <c r="B278" t="s">
        <v>304</v>
      </c>
      <c r="C278">
        <v>1</v>
      </c>
      <c r="D278" t="s">
        <v>427</v>
      </c>
      <c r="E278">
        <v>1</v>
      </c>
      <c r="F278">
        <v>0</v>
      </c>
      <c r="G278">
        <v>1</v>
      </c>
      <c r="H278">
        <v>1</v>
      </c>
      <c r="I278">
        <v>1</v>
      </c>
      <c r="J278">
        <v>1</v>
      </c>
      <c r="K278">
        <v>0</v>
      </c>
      <c r="L278">
        <v>0</v>
      </c>
      <c r="M278">
        <v>1</v>
      </c>
      <c r="N278">
        <v>1</v>
      </c>
      <c r="O278">
        <v>0</v>
      </c>
      <c r="P278">
        <v>1</v>
      </c>
      <c r="Q278">
        <v>1</v>
      </c>
      <c r="R278">
        <v>1</v>
      </c>
      <c r="S278">
        <v>0</v>
      </c>
      <c r="T278">
        <v>0</v>
      </c>
      <c r="U278">
        <v>0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1</v>
      </c>
      <c r="AB278">
        <v>0</v>
      </c>
      <c r="AC278">
        <v>1</v>
      </c>
    </row>
    <row r="279" spans="1:29" x14ac:dyDescent="0.2">
      <c r="A279" s="1">
        <v>277</v>
      </c>
      <c r="B279" t="s">
        <v>305</v>
      </c>
      <c r="C279">
        <v>1</v>
      </c>
      <c r="D279" t="s">
        <v>427</v>
      </c>
      <c r="E279">
        <v>1</v>
      </c>
      <c r="F279">
        <v>0</v>
      </c>
      <c r="G279">
        <v>1</v>
      </c>
      <c r="H279">
        <v>0</v>
      </c>
      <c r="I279">
        <v>0</v>
      </c>
      <c r="J279">
        <v>1</v>
      </c>
      <c r="K279">
        <v>0</v>
      </c>
      <c r="L279">
        <v>1</v>
      </c>
      <c r="M279">
        <v>1</v>
      </c>
      <c r="N279">
        <v>1</v>
      </c>
      <c r="O279">
        <v>0</v>
      </c>
      <c r="P279">
        <v>1</v>
      </c>
      <c r="Q279">
        <v>1</v>
      </c>
      <c r="R279">
        <v>1</v>
      </c>
      <c r="S279">
        <v>1</v>
      </c>
      <c r="T279">
        <v>0</v>
      </c>
      <c r="U279">
        <v>0</v>
      </c>
      <c r="V279">
        <v>0</v>
      </c>
      <c r="W279">
        <v>1</v>
      </c>
      <c r="X279">
        <v>1</v>
      </c>
      <c r="Y279">
        <v>0</v>
      </c>
      <c r="Z279">
        <v>1</v>
      </c>
      <c r="AA279">
        <v>1</v>
      </c>
      <c r="AB279">
        <v>1</v>
      </c>
      <c r="AC279">
        <v>1</v>
      </c>
    </row>
    <row r="280" spans="1:29" x14ac:dyDescent="0.2">
      <c r="A280" s="1">
        <v>278</v>
      </c>
      <c r="B280" t="s">
        <v>306</v>
      </c>
      <c r="C280">
        <v>1</v>
      </c>
      <c r="D280" t="s">
        <v>427</v>
      </c>
      <c r="E280">
        <v>0</v>
      </c>
      <c r="F280">
        <v>0</v>
      </c>
      <c r="G280">
        <v>1</v>
      </c>
      <c r="H280">
        <v>0</v>
      </c>
      <c r="I280">
        <v>0</v>
      </c>
      <c r="J280">
        <v>1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1</v>
      </c>
      <c r="Q280">
        <v>1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</row>
    <row r="281" spans="1:29" x14ac:dyDescent="0.2">
      <c r="A281" s="1">
        <v>279</v>
      </c>
      <c r="B281" t="s">
        <v>307</v>
      </c>
      <c r="C281">
        <v>1</v>
      </c>
      <c r="D281" t="s">
        <v>427</v>
      </c>
      <c r="E281">
        <v>1</v>
      </c>
      <c r="F281">
        <v>1</v>
      </c>
      <c r="G281">
        <v>0</v>
      </c>
      <c r="H281">
        <v>0</v>
      </c>
      <c r="I281">
        <v>0</v>
      </c>
      <c r="J281">
        <v>1</v>
      </c>
      <c r="K281">
        <v>0</v>
      </c>
      <c r="L281">
        <v>1</v>
      </c>
      <c r="M281">
        <v>1</v>
      </c>
      <c r="N281">
        <v>1</v>
      </c>
      <c r="O281">
        <v>0</v>
      </c>
      <c r="P281">
        <v>1</v>
      </c>
      <c r="Q281">
        <v>1</v>
      </c>
      <c r="R281">
        <v>1</v>
      </c>
      <c r="S281">
        <v>1</v>
      </c>
      <c r="T281">
        <v>0</v>
      </c>
      <c r="U281">
        <v>0</v>
      </c>
      <c r="V281">
        <v>0</v>
      </c>
      <c r="W281">
        <v>1</v>
      </c>
      <c r="X281">
        <v>1</v>
      </c>
      <c r="Y281">
        <v>0</v>
      </c>
      <c r="Z281">
        <v>1</v>
      </c>
      <c r="AA281">
        <v>1</v>
      </c>
      <c r="AB281">
        <v>0</v>
      </c>
      <c r="AC281">
        <v>1</v>
      </c>
    </row>
    <row r="282" spans="1:29" x14ac:dyDescent="0.2">
      <c r="A282" s="1">
        <v>280</v>
      </c>
      <c r="B282" t="s">
        <v>308</v>
      </c>
      <c r="C282">
        <v>1</v>
      </c>
      <c r="D282" t="s">
        <v>427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1</v>
      </c>
      <c r="K282">
        <v>0</v>
      </c>
      <c r="L282">
        <v>0</v>
      </c>
      <c r="M282">
        <v>1</v>
      </c>
      <c r="N282">
        <v>0</v>
      </c>
      <c r="O282">
        <v>0</v>
      </c>
      <c r="P282">
        <v>0</v>
      </c>
      <c r="Q282">
        <v>1</v>
      </c>
      <c r="R282">
        <v>0</v>
      </c>
      <c r="S282">
        <v>1</v>
      </c>
      <c r="T282">
        <v>0</v>
      </c>
      <c r="U282">
        <v>0</v>
      </c>
      <c r="V282">
        <v>0</v>
      </c>
      <c r="W282">
        <v>0</v>
      </c>
      <c r="X282">
        <v>1</v>
      </c>
      <c r="Y282">
        <v>0</v>
      </c>
      <c r="Z282">
        <v>1</v>
      </c>
      <c r="AA282">
        <v>0</v>
      </c>
      <c r="AB282">
        <v>1</v>
      </c>
      <c r="AC282">
        <v>0</v>
      </c>
    </row>
    <row r="283" spans="1:29" x14ac:dyDescent="0.2">
      <c r="A283" s="1">
        <v>281</v>
      </c>
      <c r="B283" t="s">
        <v>309</v>
      </c>
      <c r="C283">
        <v>1</v>
      </c>
      <c r="D283" t="s">
        <v>427</v>
      </c>
      <c r="E283">
        <v>0</v>
      </c>
      <c r="F283">
        <v>0</v>
      </c>
      <c r="G283">
        <v>1</v>
      </c>
      <c r="H283">
        <v>1</v>
      </c>
      <c r="I283">
        <v>1</v>
      </c>
      <c r="J283">
        <v>0</v>
      </c>
      <c r="K283">
        <v>0</v>
      </c>
      <c r="L283">
        <v>1</v>
      </c>
      <c r="M283">
        <v>1</v>
      </c>
      <c r="N283">
        <v>0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0</v>
      </c>
      <c r="U283">
        <v>1</v>
      </c>
      <c r="V283">
        <v>1</v>
      </c>
      <c r="W283">
        <v>1</v>
      </c>
      <c r="X283">
        <v>1</v>
      </c>
      <c r="Y283">
        <v>1</v>
      </c>
      <c r="Z283">
        <v>1</v>
      </c>
      <c r="AA283">
        <v>1</v>
      </c>
      <c r="AB283">
        <v>1</v>
      </c>
      <c r="AC283">
        <v>0</v>
      </c>
    </row>
    <row r="284" spans="1:29" x14ac:dyDescent="0.2">
      <c r="A284" s="1">
        <v>282</v>
      </c>
      <c r="B284" t="s">
        <v>310</v>
      </c>
      <c r="C284">
        <v>1</v>
      </c>
      <c r="D284" t="s">
        <v>427</v>
      </c>
      <c r="E284">
        <v>1</v>
      </c>
      <c r="F284">
        <v>0</v>
      </c>
      <c r="G284">
        <v>0</v>
      </c>
      <c r="H284">
        <v>1</v>
      </c>
      <c r="I284">
        <v>0</v>
      </c>
      <c r="J284">
        <v>1</v>
      </c>
      <c r="K284">
        <v>0</v>
      </c>
      <c r="L284">
        <v>1</v>
      </c>
      <c r="M284">
        <v>1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0</v>
      </c>
      <c r="U284">
        <v>1</v>
      </c>
      <c r="V284">
        <v>1</v>
      </c>
      <c r="W284">
        <v>1</v>
      </c>
      <c r="X284">
        <v>1</v>
      </c>
      <c r="Y284">
        <v>1</v>
      </c>
      <c r="Z284">
        <v>1</v>
      </c>
      <c r="AA284">
        <v>0</v>
      </c>
      <c r="AB284">
        <v>0</v>
      </c>
      <c r="AC284">
        <v>1</v>
      </c>
    </row>
    <row r="285" spans="1:29" x14ac:dyDescent="0.2">
      <c r="A285" s="1">
        <v>283</v>
      </c>
      <c r="B285" t="s">
        <v>311</v>
      </c>
      <c r="C285">
        <v>1</v>
      </c>
      <c r="D285" t="s">
        <v>427</v>
      </c>
      <c r="E285">
        <v>0</v>
      </c>
      <c r="F285">
        <v>0</v>
      </c>
      <c r="G285">
        <v>1</v>
      </c>
      <c r="H285">
        <v>1</v>
      </c>
      <c r="I285">
        <v>1</v>
      </c>
      <c r="J285">
        <v>1</v>
      </c>
      <c r="K285">
        <v>0</v>
      </c>
      <c r="L285">
        <v>0</v>
      </c>
      <c r="M285">
        <v>1</v>
      </c>
      <c r="N285">
        <v>0</v>
      </c>
      <c r="O285">
        <v>1</v>
      </c>
      <c r="P285">
        <v>1</v>
      </c>
      <c r="Q285">
        <v>1</v>
      </c>
      <c r="R285">
        <v>0</v>
      </c>
      <c r="S285">
        <v>0</v>
      </c>
      <c r="T285">
        <v>0</v>
      </c>
      <c r="U285">
        <v>0</v>
      </c>
      <c r="V285">
        <v>1</v>
      </c>
      <c r="W285">
        <v>1</v>
      </c>
      <c r="X285">
        <v>1</v>
      </c>
      <c r="Y285">
        <v>1</v>
      </c>
      <c r="Z285">
        <v>1</v>
      </c>
      <c r="AA285">
        <v>0</v>
      </c>
      <c r="AB285">
        <v>0</v>
      </c>
      <c r="AC285">
        <v>0</v>
      </c>
    </row>
    <row r="286" spans="1:29" x14ac:dyDescent="0.2">
      <c r="A286" s="1">
        <v>284</v>
      </c>
      <c r="B286" t="s">
        <v>312</v>
      </c>
      <c r="C286">
        <v>2</v>
      </c>
      <c r="D286" t="s">
        <v>427</v>
      </c>
      <c r="E286">
        <v>75</v>
      </c>
      <c r="F286">
        <v>0</v>
      </c>
      <c r="G286">
        <v>100</v>
      </c>
      <c r="H286">
        <v>75</v>
      </c>
      <c r="I286">
        <v>100</v>
      </c>
      <c r="J286">
        <v>100</v>
      </c>
      <c r="K286">
        <v>25</v>
      </c>
      <c r="L286">
        <v>75</v>
      </c>
      <c r="M286">
        <v>100</v>
      </c>
      <c r="N286">
        <v>100</v>
      </c>
      <c r="O286">
        <v>0</v>
      </c>
      <c r="P286">
        <v>50</v>
      </c>
      <c r="Q286">
        <v>100</v>
      </c>
      <c r="R286">
        <v>66.67</v>
      </c>
      <c r="S286">
        <v>66.67</v>
      </c>
      <c r="T286">
        <v>33.33</v>
      </c>
      <c r="U286">
        <v>37.5</v>
      </c>
      <c r="V286">
        <v>66.67</v>
      </c>
      <c r="W286">
        <v>83.33</v>
      </c>
      <c r="X286">
        <v>75</v>
      </c>
      <c r="Y286">
        <v>0</v>
      </c>
      <c r="Z286">
        <v>100</v>
      </c>
      <c r="AA286">
        <v>71.430000000000007</v>
      </c>
      <c r="AB286">
        <v>60</v>
      </c>
      <c r="AC286">
        <v>75</v>
      </c>
    </row>
    <row r="287" spans="1:29" x14ac:dyDescent="0.2">
      <c r="A287" s="1">
        <v>285</v>
      </c>
      <c r="B287" t="s">
        <v>313</v>
      </c>
      <c r="C287">
        <v>1</v>
      </c>
      <c r="D287" t="s">
        <v>427</v>
      </c>
      <c r="E287">
        <v>0</v>
      </c>
      <c r="F287">
        <v>1</v>
      </c>
      <c r="G287">
        <v>1</v>
      </c>
      <c r="H287">
        <v>1</v>
      </c>
      <c r="I287">
        <v>1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0</v>
      </c>
      <c r="W287">
        <v>0</v>
      </c>
      <c r="X287">
        <v>1</v>
      </c>
      <c r="Y287">
        <v>0</v>
      </c>
      <c r="Z287">
        <v>1</v>
      </c>
      <c r="AA287">
        <v>0</v>
      </c>
      <c r="AB287">
        <v>1</v>
      </c>
      <c r="AC287">
        <v>1</v>
      </c>
    </row>
    <row r="288" spans="1:29" x14ac:dyDescent="0.2">
      <c r="A288" s="1">
        <v>286</v>
      </c>
      <c r="B288" t="s">
        <v>314</v>
      </c>
      <c r="C288">
        <v>1</v>
      </c>
      <c r="D288" t="s">
        <v>427</v>
      </c>
      <c r="E288">
        <v>1</v>
      </c>
      <c r="F288">
        <v>0</v>
      </c>
      <c r="G288">
        <v>1</v>
      </c>
      <c r="H288">
        <v>0</v>
      </c>
      <c r="I288">
        <v>1</v>
      </c>
      <c r="J288">
        <v>0</v>
      </c>
      <c r="K288">
        <v>1</v>
      </c>
      <c r="L288">
        <v>1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1</v>
      </c>
      <c r="U288">
        <v>1</v>
      </c>
      <c r="V288">
        <v>1</v>
      </c>
      <c r="W288">
        <v>1</v>
      </c>
      <c r="X288">
        <v>0</v>
      </c>
      <c r="Y288">
        <v>1</v>
      </c>
      <c r="Z288">
        <v>1</v>
      </c>
      <c r="AA288">
        <v>1</v>
      </c>
      <c r="AB288">
        <v>1</v>
      </c>
      <c r="AC288">
        <v>0</v>
      </c>
    </row>
    <row r="289" spans="1:29" x14ac:dyDescent="0.2">
      <c r="A289" s="1">
        <v>287</v>
      </c>
      <c r="B289" t="s">
        <v>315</v>
      </c>
      <c r="C289">
        <v>2</v>
      </c>
      <c r="D289" t="s">
        <v>427</v>
      </c>
      <c r="E289">
        <v>75</v>
      </c>
      <c r="F289">
        <v>0</v>
      </c>
      <c r="G289">
        <v>100</v>
      </c>
      <c r="H289">
        <v>100</v>
      </c>
      <c r="I289">
        <v>100</v>
      </c>
      <c r="J289">
        <v>100</v>
      </c>
      <c r="K289">
        <v>100</v>
      </c>
      <c r="L289">
        <v>100</v>
      </c>
      <c r="M289">
        <v>100</v>
      </c>
      <c r="N289">
        <v>100</v>
      </c>
      <c r="O289">
        <v>100</v>
      </c>
      <c r="P289">
        <v>50</v>
      </c>
      <c r="Q289">
        <v>100</v>
      </c>
      <c r="R289">
        <v>100</v>
      </c>
      <c r="S289">
        <v>100</v>
      </c>
      <c r="T289">
        <v>100</v>
      </c>
      <c r="U289">
        <v>100</v>
      </c>
      <c r="V289">
        <v>71.430000000000007</v>
      </c>
      <c r="W289">
        <v>83.33</v>
      </c>
      <c r="X289">
        <v>100</v>
      </c>
      <c r="Y289">
        <v>83.33</v>
      </c>
      <c r="Z289">
        <v>100</v>
      </c>
      <c r="AA289">
        <v>77.78</v>
      </c>
      <c r="AB289">
        <v>100</v>
      </c>
      <c r="AC289">
        <v>100</v>
      </c>
    </row>
    <row r="290" spans="1:29" x14ac:dyDescent="0.2">
      <c r="A290" s="1">
        <v>288</v>
      </c>
      <c r="B290" t="s">
        <v>316</v>
      </c>
      <c r="C290">
        <v>2</v>
      </c>
      <c r="D290" t="s">
        <v>427</v>
      </c>
      <c r="E290">
        <v>100</v>
      </c>
      <c r="F290">
        <v>0</v>
      </c>
      <c r="G290">
        <v>33.33</v>
      </c>
      <c r="H290">
        <v>85.71</v>
      </c>
      <c r="I290">
        <v>0</v>
      </c>
      <c r="J290">
        <v>0</v>
      </c>
      <c r="K290">
        <v>0</v>
      </c>
      <c r="L290">
        <v>50</v>
      </c>
      <c r="M290">
        <v>80</v>
      </c>
      <c r="N290">
        <v>50</v>
      </c>
      <c r="O290">
        <v>0</v>
      </c>
      <c r="P290">
        <v>0</v>
      </c>
      <c r="Q290">
        <v>100</v>
      </c>
      <c r="R290">
        <v>66.67</v>
      </c>
      <c r="S290">
        <v>0</v>
      </c>
      <c r="T290">
        <v>28.57</v>
      </c>
      <c r="U290">
        <v>20</v>
      </c>
      <c r="V290">
        <v>44.44</v>
      </c>
      <c r="W290">
        <v>100</v>
      </c>
      <c r="X290">
        <v>66.67</v>
      </c>
      <c r="Y290">
        <v>0</v>
      </c>
      <c r="Z290">
        <v>100</v>
      </c>
      <c r="AA290">
        <v>66.67</v>
      </c>
      <c r="AB290">
        <v>0</v>
      </c>
      <c r="AC290">
        <v>75</v>
      </c>
    </row>
    <row r="291" spans="1:29" x14ac:dyDescent="0.2">
      <c r="A291" s="1">
        <v>289</v>
      </c>
      <c r="B291" t="s">
        <v>317</v>
      </c>
      <c r="C291">
        <v>1</v>
      </c>
      <c r="D291" t="s">
        <v>427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1</v>
      </c>
      <c r="K291">
        <v>1</v>
      </c>
      <c r="L291">
        <v>0</v>
      </c>
      <c r="M291">
        <v>1</v>
      </c>
      <c r="N291">
        <v>0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0</v>
      </c>
      <c r="U291">
        <v>1</v>
      </c>
      <c r="V291">
        <v>0</v>
      </c>
      <c r="W291">
        <v>1</v>
      </c>
      <c r="X291">
        <v>1</v>
      </c>
      <c r="Y291">
        <v>0</v>
      </c>
      <c r="Z291">
        <v>1</v>
      </c>
      <c r="AA291">
        <v>1</v>
      </c>
      <c r="AB291">
        <v>1</v>
      </c>
      <c r="AC291">
        <v>0</v>
      </c>
    </row>
    <row r="292" spans="1:29" x14ac:dyDescent="0.2">
      <c r="A292" s="1">
        <v>290</v>
      </c>
      <c r="B292" t="s">
        <v>318</v>
      </c>
      <c r="C292">
        <v>2</v>
      </c>
      <c r="D292" t="s">
        <v>427</v>
      </c>
      <c r="E292">
        <v>100</v>
      </c>
      <c r="F292">
        <v>0</v>
      </c>
      <c r="G292">
        <v>100</v>
      </c>
      <c r="H292">
        <v>100</v>
      </c>
      <c r="I292">
        <v>0</v>
      </c>
      <c r="J292">
        <v>0</v>
      </c>
      <c r="K292">
        <v>100</v>
      </c>
      <c r="L292">
        <v>75</v>
      </c>
      <c r="M292">
        <v>100</v>
      </c>
      <c r="N292">
        <v>75</v>
      </c>
      <c r="O292">
        <v>0</v>
      </c>
      <c r="P292">
        <v>0</v>
      </c>
      <c r="Q292">
        <v>100</v>
      </c>
      <c r="R292">
        <v>100</v>
      </c>
      <c r="S292">
        <v>0</v>
      </c>
      <c r="T292">
        <v>85.71</v>
      </c>
      <c r="U292">
        <v>100</v>
      </c>
      <c r="V292">
        <v>88.89</v>
      </c>
      <c r="W292">
        <v>100</v>
      </c>
      <c r="X292">
        <v>100</v>
      </c>
      <c r="Y292">
        <v>85.71</v>
      </c>
      <c r="Z292">
        <v>100</v>
      </c>
      <c r="AA292">
        <v>100</v>
      </c>
      <c r="AB292">
        <v>0</v>
      </c>
      <c r="AC292">
        <v>75</v>
      </c>
    </row>
    <row r="293" spans="1:29" x14ac:dyDescent="0.2">
      <c r="A293" s="1">
        <v>291</v>
      </c>
      <c r="B293" t="s">
        <v>319</v>
      </c>
      <c r="C293">
        <v>2</v>
      </c>
      <c r="D293" t="s">
        <v>427</v>
      </c>
      <c r="E293">
        <v>100</v>
      </c>
      <c r="F293">
        <v>0</v>
      </c>
      <c r="G293">
        <v>0</v>
      </c>
      <c r="H293">
        <v>100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100</v>
      </c>
      <c r="S293">
        <v>0</v>
      </c>
      <c r="T293">
        <v>0</v>
      </c>
      <c r="U293">
        <v>0</v>
      </c>
      <c r="V293">
        <v>88.89</v>
      </c>
      <c r="W293">
        <v>100</v>
      </c>
      <c r="X293">
        <v>100</v>
      </c>
      <c r="Y293">
        <v>85.71</v>
      </c>
      <c r="Z293">
        <v>100</v>
      </c>
      <c r="AA293">
        <v>100</v>
      </c>
      <c r="AB293">
        <v>0</v>
      </c>
      <c r="AC293">
        <v>100</v>
      </c>
    </row>
    <row r="294" spans="1:29" x14ac:dyDescent="0.2">
      <c r="A294" s="1">
        <v>292</v>
      </c>
      <c r="B294" t="s">
        <v>320</v>
      </c>
      <c r="C294">
        <v>1</v>
      </c>
      <c r="D294" t="s">
        <v>427</v>
      </c>
      <c r="E294">
        <v>1</v>
      </c>
      <c r="F294">
        <v>0</v>
      </c>
      <c r="G294">
        <v>0</v>
      </c>
      <c r="H294">
        <v>1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1</v>
      </c>
      <c r="S294">
        <v>0</v>
      </c>
      <c r="T294">
        <v>0</v>
      </c>
      <c r="U294">
        <v>0</v>
      </c>
      <c r="V294">
        <v>1</v>
      </c>
      <c r="W294">
        <v>1</v>
      </c>
      <c r="X294">
        <v>1</v>
      </c>
      <c r="Y294">
        <v>1</v>
      </c>
      <c r="Z294">
        <v>1</v>
      </c>
      <c r="AA294">
        <v>1</v>
      </c>
      <c r="AB294">
        <v>0</v>
      </c>
      <c r="AC294">
        <v>1</v>
      </c>
    </row>
    <row r="295" spans="1:29" x14ac:dyDescent="0.2">
      <c r="A295" s="1">
        <v>293</v>
      </c>
      <c r="B295" t="s">
        <v>321</v>
      </c>
      <c r="C295">
        <v>2</v>
      </c>
      <c r="D295" t="s">
        <v>427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</row>
    <row r="296" spans="1:29" x14ac:dyDescent="0.2">
      <c r="A296" s="1">
        <v>294</v>
      </c>
      <c r="B296" t="s">
        <v>322</v>
      </c>
      <c r="C296">
        <v>2</v>
      </c>
      <c r="D296" t="s">
        <v>427</v>
      </c>
      <c r="E296">
        <v>100</v>
      </c>
      <c r="F296">
        <v>0</v>
      </c>
      <c r="G296">
        <v>0</v>
      </c>
      <c r="H296">
        <v>100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100</v>
      </c>
      <c r="S296">
        <v>0</v>
      </c>
      <c r="T296">
        <v>0</v>
      </c>
      <c r="U296">
        <v>0</v>
      </c>
      <c r="V296">
        <v>88.89</v>
      </c>
      <c r="W296">
        <v>100</v>
      </c>
      <c r="X296">
        <v>100</v>
      </c>
      <c r="Y296">
        <v>85.71</v>
      </c>
      <c r="Z296">
        <v>100</v>
      </c>
      <c r="AA296">
        <v>100</v>
      </c>
      <c r="AB296">
        <v>0</v>
      </c>
      <c r="AC296">
        <v>100</v>
      </c>
    </row>
    <row r="297" spans="1:29" x14ac:dyDescent="0.2">
      <c r="A297" s="1">
        <v>295</v>
      </c>
      <c r="B297" t="s">
        <v>323</v>
      </c>
      <c r="C297">
        <v>1</v>
      </c>
      <c r="D297" t="s">
        <v>427</v>
      </c>
      <c r="E297">
        <v>1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1</v>
      </c>
      <c r="N297">
        <v>0</v>
      </c>
      <c r="O297">
        <v>0</v>
      </c>
      <c r="P297">
        <v>0</v>
      </c>
      <c r="Q297">
        <v>1</v>
      </c>
      <c r="R297">
        <v>1</v>
      </c>
      <c r="S297">
        <v>0</v>
      </c>
      <c r="T297">
        <v>0</v>
      </c>
      <c r="U297">
        <v>0</v>
      </c>
      <c r="V297">
        <v>1</v>
      </c>
      <c r="W297">
        <v>1</v>
      </c>
      <c r="X297">
        <v>0</v>
      </c>
      <c r="Y297">
        <v>1</v>
      </c>
      <c r="Z297">
        <v>1</v>
      </c>
      <c r="AA297">
        <v>1</v>
      </c>
      <c r="AB297">
        <v>0</v>
      </c>
      <c r="AC297">
        <v>1</v>
      </c>
    </row>
    <row r="298" spans="1:29" x14ac:dyDescent="0.2">
      <c r="A298" s="1">
        <v>296</v>
      </c>
      <c r="B298" t="s">
        <v>324</v>
      </c>
      <c r="C298">
        <v>2</v>
      </c>
      <c r="D298" t="s">
        <v>427</v>
      </c>
      <c r="E298">
        <v>5</v>
      </c>
      <c r="F298">
        <v>0</v>
      </c>
      <c r="G298">
        <v>0</v>
      </c>
      <c r="H298">
        <v>5</v>
      </c>
      <c r="I298">
        <v>0</v>
      </c>
      <c r="J298">
        <v>0</v>
      </c>
      <c r="K298">
        <v>0</v>
      </c>
      <c r="L298">
        <v>0</v>
      </c>
      <c r="M298">
        <v>15</v>
      </c>
      <c r="N298">
        <v>0</v>
      </c>
      <c r="O298">
        <v>0</v>
      </c>
      <c r="P298">
        <v>0</v>
      </c>
      <c r="Q298">
        <v>45</v>
      </c>
      <c r="R298">
        <v>23</v>
      </c>
      <c r="S298">
        <v>0</v>
      </c>
      <c r="T298">
        <v>0</v>
      </c>
      <c r="U298">
        <v>0</v>
      </c>
      <c r="V298">
        <v>17</v>
      </c>
      <c r="W298">
        <v>10</v>
      </c>
      <c r="X298">
        <v>17</v>
      </c>
      <c r="Y298">
        <v>10</v>
      </c>
      <c r="Z298">
        <v>8</v>
      </c>
      <c r="AA298">
        <v>5</v>
      </c>
      <c r="AB298">
        <v>17</v>
      </c>
      <c r="AC298">
        <v>14</v>
      </c>
    </row>
    <row r="299" spans="1:29" x14ac:dyDescent="0.2">
      <c r="A299" s="1">
        <v>297</v>
      </c>
      <c r="B299" t="s">
        <v>325</v>
      </c>
      <c r="C299">
        <v>2</v>
      </c>
      <c r="D299" t="s">
        <v>427</v>
      </c>
      <c r="E299">
        <v>100</v>
      </c>
      <c r="F299">
        <v>0</v>
      </c>
      <c r="G299">
        <v>0</v>
      </c>
      <c r="H299">
        <v>100</v>
      </c>
      <c r="I299">
        <v>0</v>
      </c>
      <c r="J299">
        <v>0</v>
      </c>
      <c r="K299">
        <v>0</v>
      </c>
      <c r="L299">
        <v>0</v>
      </c>
      <c r="M299">
        <v>99.39</v>
      </c>
      <c r="N299">
        <v>0</v>
      </c>
      <c r="O299">
        <v>0</v>
      </c>
      <c r="P299">
        <v>100</v>
      </c>
      <c r="Q299">
        <v>98.99</v>
      </c>
      <c r="R299">
        <v>100</v>
      </c>
      <c r="S299">
        <v>0</v>
      </c>
      <c r="T299">
        <v>0</v>
      </c>
      <c r="U299">
        <v>0</v>
      </c>
      <c r="V299">
        <v>93.98</v>
      </c>
      <c r="W299">
        <v>93.94</v>
      </c>
      <c r="X299">
        <v>96.17</v>
      </c>
      <c r="Y299">
        <v>95.1</v>
      </c>
      <c r="Z299">
        <v>97.5</v>
      </c>
      <c r="AA299">
        <v>100</v>
      </c>
      <c r="AB299">
        <v>0</v>
      </c>
      <c r="AC299">
        <v>96.03</v>
      </c>
    </row>
    <row r="300" spans="1:29" x14ac:dyDescent="0.2">
      <c r="A300" s="1">
        <v>298</v>
      </c>
      <c r="B300" t="s">
        <v>326</v>
      </c>
      <c r="C300">
        <v>2</v>
      </c>
      <c r="D300" t="s">
        <v>427</v>
      </c>
      <c r="E300">
        <v>100</v>
      </c>
      <c r="F300">
        <v>0</v>
      </c>
      <c r="G300">
        <v>0</v>
      </c>
      <c r="H300">
        <v>85.71</v>
      </c>
      <c r="I300">
        <v>0</v>
      </c>
      <c r="J300">
        <v>0</v>
      </c>
      <c r="K300">
        <v>0</v>
      </c>
      <c r="L300">
        <v>0</v>
      </c>
      <c r="M300">
        <v>100</v>
      </c>
      <c r="N300">
        <v>0</v>
      </c>
      <c r="O300">
        <v>0</v>
      </c>
      <c r="P300">
        <v>0</v>
      </c>
      <c r="Q300">
        <v>100</v>
      </c>
      <c r="R300">
        <v>99.39</v>
      </c>
      <c r="S300">
        <v>0</v>
      </c>
      <c r="T300">
        <v>0</v>
      </c>
      <c r="U300">
        <v>0</v>
      </c>
      <c r="V300">
        <v>100</v>
      </c>
      <c r="W300">
        <v>97.01</v>
      </c>
      <c r="X300">
        <v>99.02</v>
      </c>
      <c r="Y300">
        <v>94.74</v>
      </c>
      <c r="Z300">
        <v>98.72</v>
      </c>
      <c r="AA300">
        <v>98.8</v>
      </c>
      <c r="AB300">
        <v>0</v>
      </c>
      <c r="AC300">
        <v>100</v>
      </c>
    </row>
    <row r="301" spans="1:29" x14ac:dyDescent="0.2">
      <c r="A301" s="1">
        <v>299</v>
      </c>
      <c r="B301" t="s">
        <v>327</v>
      </c>
      <c r="C301">
        <v>2</v>
      </c>
      <c r="D301" t="s">
        <v>427</v>
      </c>
      <c r="E301">
        <v>7</v>
      </c>
      <c r="F301">
        <v>7</v>
      </c>
      <c r="G301">
        <v>11</v>
      </c>
      <c r="H301">
        <v>10</v>
      </c>
      <c r="I301">
        <v>9</v>
      </c>
      <c r="J301">
        <v>9</v>
      </c>
      <c r="K301">
        <v>6</v>
      </c>
      <c r="L301">
        <v>9</v>
      </c>
      <c r="M301">
        <v>11</v>
      </c>
      <c r="N301">
        <v>7</v>
      </c>
      <c r="O301">
        <v>6</v>
      </c>
      <c r="P301">
        <v>8</v>
      </c>
      <c r="Q301">
        <v>11</v>
      </c>
      <c r="R301">
        <v>11</v>
      </c>
      <c r="S301">
        <v>8</v>
      </c>
      <c r="T301">
        <v>13</v>
      </c>
      <c r="U301">
        <v>18</v>
      </c>
      <c r="V301">
        <v>11</v>
      </c>
      <c r="W301">
        <v>6</v>
      </c>
      <c r="X301">
        <v>13</v>
      </c>
      <c r="Y301">
        <v>9</v>
      </c>
      <c r="Z301">
        <v>10</v>
      </c>
      <c r="AA301">
        <v>9</v>
      </c>
      <c r="AB301">
        <v>12</v>
      </c>
      <c r="AC301">
        <v>9</v>
      </c>
    </row>
    <row r="302" spans="1:29" x14ac:dyDescent="0.2">
      <c r="A302" s="1">
        <v>300</v>
      </c>
      <c r="B302" t="s">
        <v>328</v>
      </c>
      <c r="C302">
        <v>1</v>
      </c>
      <c r="D302" t="s">
        <v>427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1</v>
      </c>
      <c r="X302">
        <v>1</v>
      </c>
      <c r="Y302">
        <v>1</v>
      </c>
      <c r="Z302">
        <v>1</v>
      </c>
      <c r="AA302">
        <v>1</v>
      </c>
      <c r="AB302">
        <v>1</v>
      </c>
      <c r="AC302">
        <v>1</v>
      </c>
    </row>
    <row r="303" spans="1:29" x14ac:dyDescent="0.2">
      <c r="A303" s="1">
        <v>301</v>
      </c>
      <c r="B303" t="s">
        <v>329</v>
      </c>
      <c r="C303">
        <v>2</v>
      </c>
      <c r="D303" t="s">
        <v>427</v>
      </c>
      <c r="E303">
        <v>28.57</v>
      </c>
      <c r="F303">
        <v>0</v>
      </c>
      <c r="G303">
        <v>9.09</v>
      </c>
      <c r="H303">
        <v>10</v>
      </c>
      <c r="I303">
        <v>11.11</v>
      </c>
      <c r="J303">
        <v>0</v>
      </c>
      <c r="K303">
        <v>0</v>
      </c>
      <c r="L303">
        <v>33.33</v>
      </c>
      <c r="M303">
        <v>27.27</v>
      </c>
      <c r="N303">
        <v>14.29</v>
      </c>
      <c r="O303">
        <v>0</v>
      </c>
      <c r="P303">
        <v>25</v>
      </c>
      <c r="Q303">
        <v>9.09</v>
      </c>
      <c r="R303">
        <v>9.09</v>
      </c>
      <c r="S303">
        <v>12.5</v>
      </c>
      <c r="T303">
        <v>7.69</v>
      </c>
      <c r="U303">
        <v>5.56</v>
      </c>
      <c r="V303">
        <v>9.09</v>
      </c>
      <c r="W303">
        <v>16.670000000000002</v>
      </c>
      <c r="X303">
        <v>7.69</v>
      </c>
      <c r="Y303">
        <v>11.11</v>
      </c>
      <c r="Z303">
        <v>20</v>
      </c>
      <c r="AA303">
        <v>33.33</v>
      </c>
      <c r="AB303">
        <v>0</v>
      </c>
      <c r="AC303">
        <v>11.11</v>
      </c>
    </row>
    <row r="304" spans="1:29" x14ac:dyDescent="0.2">
      <c r="A304" s="1">
        <v>302</v>
      </c>
      <c r="B304" t="s">
        <v>330</v>
      </c>
      <c r="C304">
        <v>2</v>
      </c>
      <c r="D304" t="s">
        <v>427</v>
      </c>
      <c r="E304">
        <v>57.14</v>
      </c>
      <c r="F304">
        <v>37.5</v>
      </c>
      <c r="G304">
        <v>15.38</v>
      </c>
      <c r="H304">
        <v>18.18</v>
      </c>
      <c r="I304">
        <v>25</v>
      </c>
      <c r="J304">
        <v>55.56</v>
      </c>
      <c r="K304">
        <v>18.18</v>
      </c>
      <c r="L304">
        <v>54.55</v>
      </c>
      <c r="M304">
        <v>31.25</v>
      </c>
      <c r="N304">
        <v>12.5</v>
      </c>
      <c r="O304">
        <v>20</v>
      </c>
      <c r="P304">
        <v>25</v>
      </c>
      <c r="Q304">
        <v>28.57</v>
      </c>
      <c r="R304">
        <v>54.55</v>
      </c>
      <c r="S304">
        <v>22.22</v>
      </c>
      <c r="T304">
        <v>21.43</v>
      </c>
      <c r="U304">
        <v>44.44</v>
      </c>
      <c r="V304">
        <v>50</v>
      </c>
      <c r="W304">
        <v>37.5</v>
      </c>
      <c r="X304">
        <v>5.56</v>
      </c>
      <c r="Y304">
        <v>35.71</v>
      </c>
      <c r="Z304">
        <v>50</v>
      </c>
      <c r="AA304">
        <v>41.67</v>
      </c>
      <c r="AB304">
        <v>25</v>
      </c>
      <c r="AC304">
        <v>10</v>
      </c>
    </row>
    <row r="305" spans="1:29" x14ac:dyDescent="0.2">
      <c r="A305" s="1">
        <v>303</v>
      </c>
      <c r="B305" t="s">
        <v>331</v>
      </c>
      <c r="C305">
        <v>2</v>
      </c>
      <c r="D305" t="s">
        <v>427</v>
      </c>
      <c r="E305">
        <v>5.29</v>
      </c>
      <c r="F305">
        <v>7.42</v>
      </c>
      <c r="G305">
        <v>2.44</v>
      </c>
      <c r="H305">
        <v>7.68</v>
      </c>
      <c r="I305">
        <v>3.88</v>
      </c>
      <c r="J305">
        <v>0</v>
      </c>
      <c r="K305">
        <v>2.92</v>
      </c>
      <c r="L305">
        <v>7.59</v>
      </c>
      <c r="M305">
        <v>2.97</v>
      </c>
      <c r="N305">
        <v>0</v>
      </c>
      <c r="O305">
        <v>3.2</v>
      </c>
      <c r="P305">
        <v>4.63</v>
      </c>
      <c r="Q305">
        <v>3.93</v>
      </c>
      <c r="R305">
        <v>8.18</v>
      </c>
      <c r="S305">
        <v>4.58</v>
      </c>
      <c r="T305">
        <v>3.57</v>
      </c>
      <c r="U305">
        <v>0</v>
      </c>
      <c r="V305">
        <v>2.34</v>
      </c>
      <c r="W305">
        <v>9.16</v>
      </c>
      <c r="X305">
        <v>3.54</v>
      </c>
      <c r="Y305">
        <v>2.58</v>
      </c>
      <c r="Z305">
        <v>5.65</v>
      </c>
      <c r="AA305">
        <v>7.8</v>
      </c>
      <c r="AB305">
        <v>2.85</v>
      </c>
      <c r="AC305">
        <v>5.18</v>
      </c>
    </row>
    <row r="306" spans="1:29" x14ac:dyDescent="0.2">
      <c r="A306" s="1">
        <v>304</v>
      </c>
      <c r="B306" t="s">
        <v>332</v>
      </c>
      <c r="C306">
        <v>2</v>
      </c>
      <c r="D306" t="s">
        <v>427</v>
      </c>
      <c r="E306">
        <v>57.14</v>
      </c>
      <c r="F306">
        <v>75</v>
      </c>
      <c r="G306">
        <v>92.31</v>
      </c>
      <c r="H306">
        <v>81.819999999999993</v>
      </c>
      <c r="I306">
        <v>83.33</v>
      </c>
      <c r="J306">
        <v>55.56</v>
      </c>
      <c r="K306">
        <v>81.819999999999993</v>
      </c>
      <c r="L306">
        <v>72.73</v>
      </c>
      <c r="M306">
        <v>100</v>
      </c>
      <c r="N306">
        <v>75</v>
      </c>
      <c r="O306">
        <v>90</v>
      </c>
      <c r="P306">
        <v>75</v>
      </c>
      <c r="Q306">
        <v>85.71</v>
      </c>
      <c r="R306">
        <v>90.91</v>
      </c>
      <c r="S306">
        <v>100</v>
      </c>
      <c r="T306">
        <v>85.71</v>
      </c>
      <c r="U306">
        <v>88.89</v>
      </c>
      <c r="V306">
        <v>64.290000000000006</v>
      </c>
      <c r="W306">
        <v>87.5</v>
      </c>
      <c r="X306">
        <v>88.89</v>
      </c>
      <c r="Y306">
        <v>64.290000000000006</v>
      </c>
      <c r="Z306">
        <v>90</v>
      </c>
      <c r="AA306">
        <v>83.33</v>
      </c>
      <c r="AB306">
        <v>93.75</v>
      </c>
      <c r="AC306">
        <v>90</v>
      </c>
    </row>
    <row r="307" spans="1:29" x14ac:dyDescent="0.2">
      <c r="A307" s="1">
        <v>305</v>
      </c>
      <c r="B307" t="s">
        <v>333</v>
      </c>
      <c r="C307">
        <v>2</v>
      </c>
      <c r="D307" t="s">
        <v>427</v>
      </c>
      <c r="E307">
        <v>57.14</v>
      </c>
      <c r="F307">
        <v>25</v>
      </c>
      <c r="G307">
        <v>69.23</v>
      </c>
      <c r="H307">
        <v>54.55</v>
      </c>
      <c r="I307">
        <v>66.67</v>
      </c>
      <c r="J307">
        <v>22.22</v>
      </c>
      <c r="K307">
        <v>18.18</v>
      </c>
      <c r="L307">
        <v>36.36</v>
      </c>
      <c r="M307">
        <v>31.25</v>
      </c>
      <c r="N307">
        <v>62.5</v>
      </c>
      <c r="O307">
        <v>10</v>
      </c>
      <c r="P307">
        <v>87.5</v>
      </c>
      <c r="Q307">
        <v>21.43</v>
      </c>
      <c r="R307">
        <v>36.36</v>
      </c>
      <c r="S307">
        <v>77.78</v>
      </c>
      <c r="T307">
        <v>14.29</v>
      </c>
      <c r="U307">
        <v>16.670000000000002</v>
      </c>
      <c r="V307">
        <v>42.86</v>
      </c>
      <c r="W307">
        <v>62.5</v>
      </c>
      <c r="X307">
        <v>27.78</v>
      </c>
      <c r="Y307">
        <v>35.71</v>
      </c>
      <c r="Z307">
        <v>50</v>
      </c>
      <c r="AA307">
        <v>58.33</v>
      </c>
      <c r="AB307">
        <v>31.25</v>
      </c>
      <c r="AC307">
        <v>30</v>
      </c>
    </row>
    <row r="308" spans="1:29" x14ac:dyDescent="0.2">
      <c r="A308" s="1">
        <v>306</v>
      </c>
      <c r="B308" t="s">
        <v>334</v>
      </c>
      <c r="C308">
        <v>2</v>
      </c>
      <c r="D308" t="s">
        <v>427</v>
      </c>
      <c r="E308">
        <v>0</v>
      </c>
      <c r="F308">
        <v>0</v>
      </c>
      <c r="G308">
        <v>0</v>
      </c>
      <c r="H308">
        <v>54.55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27.27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50</v>
      </c>
      <c r="AA308">
        <v>33.33</v>
      </c>
      <c r="AB308">
        <v>0</v>
      </c>
      <c r="AC308">
        <v>30</v>
      </c>
    </row>
    <row r="309" spans="1:29" x14ac:dyDescent="0.2">
      <c r="A309" s="1">
        <v>307</v>
      </c>
      <c r="B309" t="s">
        <v>335</v>
      </c>
      <c r="C309">
        <v>1</v>
      </c>
      <c r="D309" t="s">
        <v>427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1</v>
      </c>
      <c r="L309">
        <v>1</v>
      </c>
      <c r="M309">
        <v>0</v>
      </c>
      <c r="N309">
        <v>0</v>
      </c>
      <c r="O309">
        <v>0</v>
      </c>
      <c r="P309">
        <v>1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1</v>
      </c>
      <c r="W309">
        <v>0</v>
      </c>
      <c r="X309">
        <v>0</v>
      </c>
      <c r="Y309">
        <v>1</v>
      </c>
      <c r="Z309">
        <v>0</v>
      </c>
      <c r="AA309">
        <v>1</v>
      </c>
      <c r="AB309">
        <v>0</v>
      </c>
      <c r="AC309">
        <v>0</v>
      </c>
    </row>
    <row r="310" spans="1:29" x14ac:dyDescent="0.2">
      <c r="A310" s="1">
        <v>308</v>
      </c>
      <c r="B310" t="s">
        <v>336</v>
      </c>
      <c r="C310">
        <v>1</v>
      </c>
      <c r="D310" t="s">
        <v>427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1</v>
      </c>
      <c r="K310">
        <v>0</v>
      </c>
      <c r="L310">
        <v>1</v>
      </c>
      <c r="M310">
        <v>0</v>
      </c>
      <c r="N310">
        <v>1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1</v>
      </c>
      <c r="V310">
        <v>1</v>
      </c>
      <c r="W310">
        <v>1</v>
      </c>
      <c r="X310">
        <v>1</v>
      </c>
      <c r="Y310">
        <v>1</v>
      </c>
      <c r="Z310">
        <v>1</v>
      </c>
      <c r="AA310">
        <v>1</v>
      </c>
      <c r="AB310">
        <v>0</v>
      </c>
      <c r="AC310">
        <v>1</v>
      </c>
    </row>
    <row r="311" spans="1:29" x14ac:dyDescent="0.2">
      <c r="A311" s="1">
        <v>309</v>
      </c>
      <c r="B311" t="s">
        <v>337</v>
      </c>
      <c r="C311">
        <v>1</v>
      </c>
      <c r="D311" t="s">
        <v>427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1</v>
      </c>
      <c r="L311">
        <v>1</v>
      </c>
      <c r="M311">
        <v>0</v>
      </c>
      <c r="N311">
        <v>0</v>
      </c>
      <c r="O311">
        <v>0</v>
      </c>
      <c r="P311">
        <v>1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1</v>
      </c>
      <c r="W311">
        <v>0</v>
      </c>
      <c r="X311">
        <v>0</v>
      </c>
      <c r="Y311">
        <v>1</v>
      </c>
      <c r="Z311">
        <v>0</v>
      </c>
      <c r="AA311">
        <v>1</v>
      </c>
      <c r="AB311">
        <v>0</v>
      </c>
      <c r="AC311">
        <v>0</v>
      </c>
    </row>
    <row r="312" spans="1:29" x14ac:dyDescent="0.2">
      <c r="A312" s="1">
        <v>310</v>
      </c>
      <c r="B312" t="s">
        <v>338</v>
      </c>
      <c r="C312">
        <v>2</v>
      </c>
      <c r="D312" t="s">
        <v>427</v>
      </c>
      <c r="E312">
        <v>4.71</v>
      </c>
      <c r="F312">
        <v>0.25</v>
      </c>
      <c r="G312">
        <v>1</v>
      </c>
      <c r="H312">
        <v>2.91</v>
      </c>
      <c r="I312">
        <v>1</v>
      </c>
      <c r="J312">
        <v>1.44</v>
      </c>
      <c r="K312">
        <v>1.55</v>
      </c>
      <c r="L312">
        <v>0.91</v>
      </c>
      <c r="M312">
        <v>1.31</v>
      </c>
      <c r="N312">
        <v>1.88</v>
      </c>
      <c r="O312">
        <v>0.8</v>
      </c>
      <c r="P312">
        <v>1.5</v>
      </c>
      <c r="Q312">
        <v>3.43</v>
      </c>
      <c r="R312">
        <v>4.2699999999999996</v>
      </c>
      <c r="S312">
        <v>0.56000000000000005</v>
      </c>
      <c r="T312">
        <v>5.86</v>
      </c>
      <c r="U312">
        <v>0.67</v>
      </c>
      <c r="V312">
        <v>0.71</v>
      </c>
      <c r="W312">
        <v>2.38</v>
      </c>
      <c r="X312">
        <v>2.72</v>
      </c>
      <c r="Y312">
        <v>0.56999999999999995</v>
      </c>
      <c r="Z312">
        <v>3.2</v>
      </c>
      <c r="AA312">
        <v>2.33</v>
      </c>
      <c r="AB312">
        <v>0.56000000000000005</v>
      </c>
      <c r="AC312">
        <v>2</v>
      </c>
    </row>
    <row r="313" spans="1:29" x14ac:dyDescent="0.2">
      <c r="A313" s="1">
        <v>311</v>
      </c>
      <c r="B313" t="s">
        <v>339</v>
      </c>
      <c r="C313">
        <v>1</v>
      </c>
      <c r="D313" t="s">
        <v>427</v>
      </c>
      <c r="E313">
        <v>0</v>
      </c>
      <c r="F313">
        <v>1</v>
      </c>
      <c r="G313">
        <v>1</v>
      </c>
      <c r="H313">
        <v>0</v>
      </c>
      <c r="I313">
        <v>1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0</v>
      </c>
      <c r="U313">
        <v>1</v>
      </c>
      <c r="V313">
        <v>0</v>
      </c>
      <c r="W313">
        <v>0</v>
      </c>
      <c r="X313">
        <v>1</v>
      </c>
      <c r="Y313">
        <v>0</v>
      </c>
      <c r="Z313">
        <v>0</v>
      </c>
      <c r="AA313">
        <v>0</v>
      </c>
      <c r="AB313">
        <v>1</v>
      </c>
      <c r="AC313">
        <v>1</v>
      </c>
    </row>
    <row r="314" spans="1:29" x14ac:dyDescent="0.2">
      <c r="A314" s="1">
        <v>312</v>
      </c>
      <c r="B314" t="s">
        <v>340</v>
      </c>
      <c r="C314">
        <v>2</v>
      </c>
      <c r="D314" t="s">
        <v>427</v>
      </c>
      <c r="E314">
        <v>0</v>
      </c>
      <c r="F314">
        <v>2</v>
      </c>
      <c r="G314">
        <v>2</v>
      </c>
      <c r="H314">
        <v>5</v>
      </c>
      <c r="I314">
        <v>2</v>
      </c>
      <c r="J314">
        <v>2</v>
      </c>
      <c r="K314">
        <v>1</v>
      </c>
      <c r="L314">
        <v>1</v>
      </c>
      <c r="M314">
        <v>1</v>
      </c>
      <c r="N314">
        <v>2</v>
      </c>
      <c r="O314">
        <v>2</v>
      </c>
      <c r="P314">
        <v>2</v>
      </c>
      <c r="Q314">
        <v>1</v>
      </c>
      <c r="R314">
        <v>1</v>
      </c>
      <c r="S314">
        <v>2</v>
      </c>
      <c r="T314">
        <v>0</v>
      </c>
      <c r="U314">
        <v>2</v>
      </c>
      <c r="V314">
        <v>3</v>
      </c>
      <c r="W314">
        <v>3</v>
      </c>
      <c r="X314">
        <v>1</v>
      </c>
      <c r="Y314">
        <v>5</v>
      </c>
      <c r="Z314">
        <v>3</v>
      </c>
      <c r="AA314">
        <v>5</v>
      </c>
      <c r="AB314">
        <v>1</v>
      </c>
      <c r="AC314">
        <v>1</v>
      </c>
    </row>
    <row r="315" spans="1:29" x14ac:dyDescent="0.2">
      <c r="A315" s="1">
        <v>313</v>
      </c>
      <c r="B315" t="s">
        <v>341</v>
      </c>
      <c r="C315">
        <v>1</v>
      </c>
      <c r="D315" t="s">
        <v>427</v>
      </c>
      <c r="E315">
        <v>1</v>
      </c>
      <c r="F315">
        <v>1</v>
      </c>
      <c r="G315">
        <v>1</v>
      </c>
      <c r="H315">
        <v>0</v>
      </c>
      <c r="I315">
        <v>0</v>
      </c>
      <c r="J315">
        <v>1</v>
      </c>
      <c r="K315">
        <v>0</v>
      </c>
      <c r="L315">
        <v>1</v>
      </c>
      <c r="M315">
        <v>1</v>
      </c>
      <c r="N315">
        <v>1</v>
      </c>
      <c r="O315">
        <v>0</v>
      </c>
      <c r="P315">
        <v>1</v>
      </c>
      <c r="Q315">
        <v>1</v>
      </c>
      <c r="R315">
        <v>1</v>
      </c>
      <c r="S315">
        <v>1</v>
      </c>
      <c r="T315">
        <v>0</v>
      </c>
      <c r="U315">
        <v>0</v>
      </c>
      <c r="V315">
        <v>0</v>
      </c>
      <c r="W315">
        <v>1</v>
      </c>
      <c r="X315">
        <v>1</v>
      </c>
      <c r="Y315">
        <v>0</v>
      </c>
      <c r="Z315">
        <v>1</v>
      </c>
      <c r="AA315">
        <v>1</v>
      </c>
      <c r="AB315">
        <v>1</v>
      </c>
      <c r="AC315">
        <v>1</v>
      </c>
    </row>
    <row r="316" spans="1:29" x14ac:dyDescent="0.2">
      <c r="A316" s="1">
        <v>314</v>
      </c>
      <c r="B316" t="s">
        <v>342</v>
      </c>
      <c r="C316">
        <v>1</v>
      </c>
      <c r="D316" t="s">
        <v>427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</row>
    <row r="317" spans="1:29" x14ac:dyDescent="0.2">
      <c r="A317" s="1">
        <v>315</v>
      </c>
      <c r="B317" t="s">
        <v>343</v>
      </c>
      <c r="C317">
        <v>2</v>
      </c>
      <c r="D317" t="s">
        <v>427</v>
      </c>
      <c r="E317">
        <v>0</v>
      </c>
      <c r="F317">
        <v>0</v>
      </c>
      <c r="G317">
        <v>0</v>
      </c>
      <c r="H317">
        <v>1055.49</v>
      </c>
      <c r="I317">
        <v>0</v>
      </c>
      <c r="J317">
        <v>0</v>
      </c>
      <c r="K317">
        <v>0</v>
      </c>
      <c r="L317">
        <v>0</v>
      </c>
      <c r="M317">
        <v>2465.2199999999998</v>
      </c>
      <c r="N317">
        <v>0</v>
      </c>
      <c r="O317">
        <v>0</v>
      </c>
      <c r="P317">
        <v>0</v>
      </c>
      <c r="Q317">
        <v>978.26</v>
      </c>
      <c r="R317">
        <v>1379.65</v>
      </c>
      <c r="S317">
        <v>411.56</v>
      </c>
      <c r="T317">
        <v>0</v>
      </c>
      <c r="U317">
        <v>0</v>
      </c>
      <c r="V317">
        <v>141.91999999999999</v>
      </c>
      <c r="W317">
        <v>209.66</v>
      </c>
      <c r="X317">
        <v>1105.83</v>
      </c>
      <c r="Y317">
        <v>2304.81</v>
      </c>
      <c r="Z317">
        <v>230.73</v>
      </c>
      <c r="AA317">
        <v>1693.13</v>
      </c>
      <c r="AB317">
        <v>4088.07</v>
      </c>
      <c r="AC317">
        <v>5920.88</v>
      </c>
    </row>
    <row r="318" spans="1:29" x14ac:dyDescent="0.2">
      <c r="A318" s="1">
        <v>316</v>
      </c>
      <c r="B318" t="s">
        <v>344</v>
      </c>
      <c r="C318">
        <v>2</v>
      </c>
      <c r="D318" t="s">
        <v>427</v>
      </c>
      <c r="E318">
        <v>0</v>
      </c>
      <c r="F318">
        <v>0</v>
      </c>
      <c r="G318">
        <v>0</v>
      </c>
      <c r="H318">
        <v>725942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9382</v>
      </c>
      <c r="R318">
        <v>4145928</v>
      </c>
      <c r="S318">
        <v>0</v>
      </c>
      <c r="T318">
        <v>0</v>
      </c>
      <c r="U318">
        <v>0</v>
      </c>
      <c r="V318">
        <v>132751</v>
      </c>
      <c r="W318">
        <v>328057</v>
      </c>
      <c r="X318">
        <v>0</v>
      </c>
      <c r="Y318">
        <v>170433</v>
      </c>
      <c r="Z318">
        <v>551928</v>
      </c>
      <c r="AA318">
        <v>1918278</v>
      </c>
      <c r="AB318">
        <v>0</v>
      </c>
      <c r="AC318">
        <v>0</v>
      </c>
    </row>
    <row r="319" spans="1:29" x14ac:dyDescent="0.2">
      <c r="A319" s="1">
        <v>317</v>
      </c>
      <c r="B319" t="s">
        <v>345</v>
      </c>
      <c r="C319">
        <v>1</v>
      </c>
      <c r="D319" t="s">
        <v>427</v>
      </c>
      <c r="E319">
        <v>0</v>
      </c>
      <c r="F319">
        <v>0</v>
      </c>
      <c r="G319">
        <v>0</v>
      </c>
      <c r="H319">
        <v>1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1</v>
      </c>
      <c r="Q319">
        <v>0</v>
      </c>
      <c r="R319">
        <v>1</v>
      </c>
      <c r="S319">
        <v>1</v>
      </c>
      <c r="T319">
        <v>0</v>
      </c>
      <c r="U319">
        <v>0</v>
      </c>
      <c r="V319">
        <v>0</v>
      </c>
      <c r="W319">
        <v>1</v>
      </c>
      <c r="X319">
        <v>1</v>
      </c>
      <c r="Y319">
        <v>0</v>
      </c>
      <c r="Z319">
        <v>0</v>
      </c>
      <c r="AA319">
        <v>0</v>
      </c>
      <c r="AB319">
        <v>0</v>
      </c>
      <c r="AC319">
        <v>0</v>
      </c>
    </row>
    <row r="320" spans="1:29" x14ac:dyDescent="0.2">
      <c r="A320" s="1">
        <v>318</v>
      </c>
      <c r="B320" t="s">
        <v>346</v>
      </c>
      <c r="C320">
        <v>1</v>
      </c>
      <c r="D320" t="s">
        <v>427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</row>
    <row r="321" spans="1:29" x14ac:dyDescent="0.2">
      <c r="A321" s="1">
        <v>319</v>
      </c>
      <c r="B321" t="s">
        <v>347</v>
      </c>
      <c r="C321">
        <v>1</v>
      </c>
      <c r="D321" t="s">
        <v>427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1</v>
      </c>
      <c r="N321">
        <v>0</v>
      </c>
      <c r="O321">
        <v>0</v>
      </c>
      <c r="P321">
        <v>1</v>
      </c>
      <c r="Q321">
        <v>1</v>
      </c>
      <c r="R321">
        <v>1</v>
      </c>
      <c r="S321">
        <v>1</v>
      </c>
      <c r="T321">
        <v>0</v>
      </c>
      <c r="U321">
        <v>0</v>
      </c>
      <c r="V321">
        <v>0</v>
      </c>
      <c r="W321">
        <v>0</v>
      </c>
      <c r="X321">
        <v>1</v>
      </c>
      <c r="Y321">
        <v>0</v>
      </c>
      <c r="Z321">
        <v>0</v>
      </c>
      <c r="AA321">
        <v>0</v>
      </c>
      <c r="AB321">
        <v>0</v>
      </c>
      <c r="AC321">
        <v>1</v>
      </c>
    </row>
    <row r="322" spans="1:29" x14ac:dyDescent="0.2">
      <c r="A322" s="1">
        <v>320</v>
      </c>
      <c r="B322" t="s">
        <v>348</v>
      </c>
      <c r="C322">
        <v>1</v>
      </c>
      <c r="D322" t="s">
        <v>427</v>
      </c>
      <c r="E322">
        <v>0</v>
      </c>
      <c r="F322">
        <v>0</v>
      </c>
      <c r="G322">
        <v>1</v>
      </c>
      <c r="H322">
        <v>0</v>
      </c>
      <c r="I322">
        <v>1</v>
      </c>
      <c r="J322">
        <v>1</v>
      </c>
      <c r="K322">
        <v>1</v>
      </c>
      <c r="L322">
        <v>0</v>
      </c>
      <c r="M322">
        <v>0</v>
      </c>
      <c r="N322">
        <v>1</v>
      </c>
      <c r="O322">
        <v>1</v>
      </c>
      <c r="P322">
        <v>1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</row>
    <row r="323" spans="1:29" x14ac:dyDescent="0.2">
      <c r="A323" s="1">
        <v>321</v>
      </c>
      <c r="B323" t="s">
        <v>349</v>
      </c>
      <c r="C323">
        <v>2</v>
      </c>
      <c r="D323" t="s">
        <v>427</v>
      </c>
      <c r="E323">
        <v>33596</v>
      </c>
      <c r="F323">
        <v>0</v>
      </c>
      <c r="G323">
        <v>0</v>
      </c>
      <c r="H323">
        <v>4316126</v>
      </c>
      <c r="I323">
        <v>0</v>
      </c>
      <c r="J323">
        <v>0</v>
      </c>
      <c r="K323">
        <v>0</v>
      </c>
      <c r="L323">
        <v>0</v>
      </c>
      <c r="M323">
        <v>508858</v>
      </c>
      <c r="N323">
        <v>0</v>
      </c>
      <c r="O323">
        <v>0</v>
      </c>
      <c r="P323">
        <v>0</v>
      </c>
      <c r="Q323">
        <v>85764</v>
      </c>
      <c r="R323">
        <v>658234</v>
      </c>
      <c r="S323">
        <v>106994</v>
      </c>
      <c r="T323">
        <v>0</v>
      </c>
      <c r="U323">
        <v>0</v>
      </c>
      <c r="V323">
        <v>58497</v>
      </c>
      <c r="W323">
        <v>0</v>
      </c>
      <c r="X323">
        <v>395787</v>
      </c>
      <c r="Y323">
        <v>21343</v>
      </c>
      <c r="Z323">
        <v>603283</v>
      </c>
      <c r="AA323">
        <v>1649508</v>
      </c>
      <c r="AB323">
        <v>494049</v>
      </c>
      <c r="AC323">
        <v>223336</v>
      </c>
    </row>
    <row r="324" spans="1:29" x14ac:dyDescent="0.2">
      <c r="A324" s="1">
        <v>322</v>
      </c>
      <c r="B324" t="s">
        <v>350</v>
      </c>
      <c r="C324">
        <v>2</v>
      </c>
      <c r="D324" t="s">
        <v>427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</row>
    <row r="325" spans="1:29" x14ac:dyDescent="0.2">
      <c r="A325" s="1">
        <v>323</v>
      </c>
      <c r="B325" t="s">
        <v>351</v>
      </c>
      <c r="C325">
        <v>2</v>
      </c>
      <c r="D325" t="s">
        <v>427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33.33</v>
      </c>
      <c r="L325">
        <v>0</v>
      </c>
      <c r="M325">
        <v>54.55</v>
      </c>
      <c r="N325">
        <v>28.57</v>
      </c>
      <c r="O325">
        <v>0</v>
      </c>
      <c r="P325">
        <v>0</v>
      </c>
      <c r="Q325">
        <v>0</v>
      </c>
      <c r="R325">
        <v>9.09</v>
      </c>
      <c r="S325">
        <v>12.5</v>
      </c>
      <c r="T325">
        <v>0</v>
      </c>
      <c r="U325">
        <v>11.11</v>
      </c>
      <c r="V325">
        <v>0</v>
      </c>
      <c r="W325">
        <v>0</v>
      </c>
      <c r="X325">
        <v>7.69</v>
      </c>
      <c r="Y325">
        <v>0</v>
      </c>
      <c r="Z325">
        <v>0</v>
      </c>
      <c r="AA325">
        <v>0</v>
      </c>
      <c r="AB325">
        <v>16.670000000000002</v>
      </c>
      <c r="AC325">
        <v>55.56</v>
      </c>
    </row>
    <row r="326" spans="1:29" x14ac:dyDescent="0.2">
      <c r="A326" s="1">
        <v>324</v>
      </c>
      <c r="B326" t="s">
        <v>352</v>
      </c>
      <c r="C326">
        <v>2</v>
      </c>
      <c r="D326" t="s">
        <v>427</v>
      </c>
      <c r="E326">
        <v>0</v>
      </c>
      <c r="F326">
        <v>0</v>
      </c>
      <c r="G326">
        <v>42.86</v>
      </c>
      <c r="H326">
        <v>0</v>
      </c>
      <c r="I326">
        <v>12.5</v>
      </c>
      <c r="J326">
        <v>9.09</v>
      </c>
      <c r="K326">
        <v>50</v>
      </c>
      <c r="L326">
        <v>14.29</v>
      </c>
      <c r="M326">
        <v>20</v>
      </c>
      <c r="N326">
        <v>16.670000000000002</v>
      </c>
      <c r="O326">
        <v>0</v>
      </c>
      <c r="P326">
        <v>0</v>
      </c>
      <c r="Q326">
        <v>50</v>
      </c>
      <c r="R326">
        <v>20</v>
      </c>
      <c r="S326">
        <v>42.86</v>
      </c>
      <c r="T326">
        <v>45.45</v>
      </c>
      <c r="U326">
        <v>28.57</v>
      </c>
      <c r="V326">
        <v>3.33</v>
      </c>
      <c r="W326">
        <v>0</v>
      </c>
      <c r="X326">
        <v>25</v>
      </c>
      <c r="Y326">
        <v>0</v>
      </c>
      <c r="Z326">
        <v>9.09</v>
      </c>
      <c r="AA326">
        <v>0</v>
      </c>
      <c r="AB326">
        <v>0</v>
      </c>
      <c r="AC326">
        <v>33.33</v>
      </c>
    </row>
    <row r="327" spans="1:29" x14ac:dyDescent="0.2">
      <c r="A327" s="1">
        <v>325</v>
      </c>
      <c r="B327" t="s">
        <v>353</v>
      </c>
      <c r="C327">
        <v>2</v>
      </c>
      <c r="D327" t="s">
        <v>427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</row>
    <row r="328" spans="1:29" x14ac:dyDescent="0.2">
      <c r="A328" s="1">
        <v>326</v>
      </c>
      <c r="B328" t="s">
        <v>354</v>
      </c>
      <c r="C328">
        <v>2</v>
      </c>
      <c r="D328" t="s">
        <v>427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20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20</v>
      </c>
    </row>
    <row r="329" spans="1:29" x14ac:dyDescent="0.2">
      <c r="A329" s="1">
        <v>327</v>
      </c>
      <c r="B329" t="s">
        <v>355</v>
      </c>
      <c r="C329">
        <v>2</v>
      </c>
      <c r="D329" t="s">
        <v>427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</row>
    <row r="330" spans="1:29" x14ac:dyDescent="0.2">
      <c r="A330" s="1">
        <v>328</v>
      </c>
      <c r="B330" t="s">
        <v>356</v>
      </c>
      <c r="C330">
        <v>2</v>
      </c>
      <c r="D330" t="s">
        <v>427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</row>
    <row r="331" spans="1:29" x14ac:dyDescent="0.2">
      <c r="A331" s="1">
        <v>329</v>
      </c>
      <c r="B331" t="s">
        <v>357</v>
      </c>
      <c r="C331">
        <v>2</v>
      </c>
      <c r="D331" t="s">
        <v>427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</row>
    <row r="332" spans="1:29" x14ac:dyDescent="0.2">
      <c r="A332" s="1">
        <v>330</v>
      </c>
      <c r="B332" t="s">
        <v>358</v>
      </c>
      <c r="C332">
        <v>2</v>
      </c>
      <c r="D332" t="s">
        <v>427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</row>
    <row r="333" spans="1:29" x14ac:dyDescent="0.2">
      <c r="A333" s="1">
        <v>331</v>
      </c>
      <c r="B333" t="s">
        <v>359</v>
      </c>
      <c r="C333">
        <v>2</v>
      </c>
      <c r="D333" t="s">
        <v>427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</row>
    <row r="334" spans="1:29" x14ac:dyDescent="0.2">
      <c r="A334" s="1">
        <v>332</v>
      </c>
      <c r="B334" t="s">
        <v>360</v>
      </c>
      <c r="C334">
        <v>2</v>
      </c>
      <c r="D334" t="s">
        <v>427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</row>
    <row r="335" spans="1:29" x14ac:dyDescent="0.2">
      <c r="A335" s="1">
        <v>333</v>
      </c>
      <c r="B335" t="s">
        <v>361</v>
      </c>
      <c r="C335" t="s">
        <v>424</v>
      </c>
      <c r="D335" t="s">
        <v>427</v>
      </c>
      <c r="E335" t="s">
        <v>430</v>
      </c>
      <c r="F335" t="s">
        <v>436</v>
      </c>
      <c r="G335" t="s">
        <v>429</v>
      </c>
      <c r="H335" t="s">
        <v>438</v>
      </c>
      <c r="I335" t="s">
        <v>432</v>
      </c>
      <c r="J335" t="s">
        <v>428</v>
      </c>
      <c r="K335" t="s">
        <v>428</v>
      </c>
      <c r="L335" t="s">
        <v>434</v>
      </c>
      <c r="M335" t="s">
        <v>429</v>
      </c>
      <c r="N335" t="s">
        <v>429</v>
      </c>
      <c r="O335" t="s">
        <v>438</v>
      </c>
      <c r="P335" t="s">
        <v>439</v>
      </c>
      <c r="Q335" t="s">
        <v>431</v>
      </c>
      <c r="R335" t="s">
        <v>433</v>
      </c>
      <c r="S335" t="s">
        <v>433</v>
      </c>
      <c r="T335" t="s">
        <v>437</v>
      </c>
      <c r="U335" t="s">
        <v>438</v>
      </c>
      <c r="V335" t="s">
        <v>431</v>
      </c>
      <c r="W335" t="s">
        <v>437</v>
      </c>
      <c r="X335" t="s">
        <v>430</v>
      </c>
      <c r="Y335" t="s">
        <v>435</v>
      </c>
      <c r="Z335" t="s">
        <v>436</v>
      </c>
      <c r="AA335" t="s">
        <v>431</v>
      </c>
      <c r="AB335" t="s">
        <v>436</v>
      </c>
      <c r="AC335" t="s">
        <v>438</v>
      </c>
    </row>
    <row r="336" spans="1:29" x14ac:dyDescent="0.2">
      <c r="A336" s="1">
        <v>334</v>
      </c>
      <c r="B336" t="s">
        <v>362</v>
      </c>
      <c r="C336">
        <v>1</v>
      </c>
      <c r="D336" t="s">
        <v>427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1</v>
      </c>
      <c r="Y336">
        <v>1</v>
      </c>
      <c r="Z336">
        <v>1</v>
      </c>
      <c r="AA336">
        <v>1</v>
      </c>
      <c r="AB336">
        <v>1</v>
      </c>
      <c r="AC336">
        <v>1</v>
      </c>
    </row>
    <row r="337" spans="1:29" x14ac:dyDescent="0.2">
      <c r="A337" s="1">
        <v>335</v>
      </c>
      <c r="B337" t="s">
        <v>363</v>
      </c>
      <c r="C337">
        <v>1</v>
      </c>
      <c r="D337" t="s">
        <v>427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1</v>
      </c>
      <c r="T337">
        <v>1</v>
      </c>
      <c r="U337">
        <v>0</v>
      </c>
      <c r="V337">
        <v>1</v>
      </c>
      <c r="W337">
        <v>1</v>
      </c>
      <c r="X337">
        <v>1</v>
      </c>
      <c r="Y337">
        <v>1</v>
      </c>
      <c r="Z337">
        <v>1</v>
      </c>
      <c r="AA337">
        <v>1</v>
      </c>
      <c r="AB337">
        <v>1</v>
      </c>
      <c r="AC337">
        <v>1</v>
      </c>
    </row>
    <row r="338" spans="1:29" x14ac:dyDescent="0.2">
      <c r="A338" s="1">
        <v>336</v>
      </c>
      <c r="B338" t="s">
        <v>364</v>
      </c>
      <c r="C338">
        <v>1</v>
      </c>
      <c r="D338" t="s">
        <v>427</v>
      </c>
      <c r="E338">
        <v>0</v>
      </c>
      <c r="F338">
        <v>0</v>
      </c>
      <c r="G338">
        <v>0</v>
      </c>
      <c r="H338">
        <v>1</v>
      </c>
      <c r="I338">
        <v>0</v>
      </c>
      <c r="J338">
        <v>1</v>
      </c>
      <c r="K338">
        <v>0</v>
      </c>
      <c r="L338">
        <v>0</v>
      </c>
      <c r="M338">
        <v>1</v>
      </c>
      <c r="N338">
        <v>0</v>
      </c>
      <c r="O338">
        <v>0</v>
      </c>
      <c r="P338">
        <v>0</v>
      </c>
      <c r="Q338">
        <v>1</v>
      </c>
      <c r="R338">
        <v>1</v>
      </c>
      <c r="S338">
        <v>0</v>
      </c>
      <c r="T338">
        <v>1</v>
      </c>
      <c r="U338">
        <v>1</v>
      </c>
      <c r="V338">
        <v>1</v>
      </c>
      <c r="W338">
        <v>1</v>
      </c>
      <c r="X338">
        <v>1</v>
      </c>
      <c r="Y338">
        <v>1</v>
      </c>
      <c r="Z338">
        <v>1</v>
      </c>
      <c r="AA338">
        <v>1</v>
      </c>
      <c r="AB338">
        <v>0</v>
      </c>
      <c r="AC338">
        <v>1</v>
      </c>
    </row>
    <row r="339" spans="1:29" x14ac:dyDescent="0.2">
      <c r="A339" s="1">
        <v>337</v>
      </c>
      <c r="B339" t="s">
        <v>365</v>
      </c>
      <c r="C339">
        <v>1</v>
      </c>
      <c r="D339" t="s">
        <v>427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</row>
    <row r="340" spans="1:29" x14ac:dyDescent="0.2">
      <c r="A340" s="1">
        <v>338</v>
      </c>
      <c r="B340" t="s">
        <v>366</v>
      </c>
      <c r="C340">
        <v>1</v>
      </c>
      <c r="D340" t="s">
        <v>427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1</v>
      </c>
      <c r="T340">
        <v>1</v>
      </c>
      <c r="U340">
        <v>1</v>
      </c>
      <c r="V340">
        <v>1</v>
      </c>
      <c r="W340">
        <v>1</v>
      </c>
      <c r="X340">
        <v>1</v>
      </c>
      <c r="Y340">
        <v>1</v>
      </c>
      <c r="Z340">
        <v>1</v>
      </c>
      <c r="AA340">
        <v>1</v>
      </c>
      <c r="AB340">
        <v>1</v>
      </c>
      <c r="AC340">
        <v>1</v>
      </c>
    </row>
    <row r="341" spans="1:29" x14ac:dyDescent="0.2">
      <c r="A341" s="1">
        <v>339</v>
      </c>
      <c r="B341" t="s">
        <v>367</v>
      </c>
      <c r="C341">
        <v>1</v>
      </c>
      <c r="D341" t="s">
        <v>427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</row>
    <row r="342" spans="1:29" x14ac:dyDescent="0.2">
      <c r="A342" s="1">
        <v>340</v>
      </c>
      <c r="B342" t="s">
        <v>368</v>
      </c>
      <c r="C342">
        <v>1</v>
      </c>
      <c r="D342" t="s">
        <v>427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</row>
    <row r="343" spans="1:29" x14ac:dyDescent="0.2">
      <c r="A343" s="1">
        <v>341</v>
      </c>
      <c r="B343" t="s">
        <v>369</v>
      </c>
      <c r="C343">
        <v>1</v>
      </c>
      <c r="D343" t="s">
        <v>427</v>
      </c>
      <c r="E343">
        <v>0</v>
      </c>
      <c r="F343">
        <v>1</v>
      </c>
      <c r="G343">
        <v>1</v>
      </c>
      <c r="H343">
        <v>1</v>
      </c>
      <c r="I343">
        <v>0</v>
      </c>
      <c r="J343">
        <v>1</v>
      </c>
      <c r="K343">
        <v>1</v>
      </c>
      <c r="L343">
        <v>1</v>
      </c>
      <c r="M343">
        <v>1</v>
      </c>
      <c r="N343">
        <v>1</v>
      </c>
      <c r="O343">
        <v>0</v>
      </c>
      <c r="P343">
        <v>1</v>
      </c>
      <c r="Q343">
        <v>1</v>
      </c>
      <c r="R343">
        <v>0</v>
      </c>
      <c r="S343">
        <v>1</v>
      </c>
      <c r="T343">
        <v>1</v>
      </c>
      <c r="U343">
        <v>0</v>
      </c>
      <c r="V343">
        <v>1</v>
      </c>
      <c r="W343">
        <v>1</v>
      </c>
      <c r="X343">
        <v>0</v>
      </c>
      <c r="Y343">
        <v>1</v>
      </c>
      <c r="Z343">
        <v>1</v>
      </c>
      <c r="AA343">
        <v>1</v>
      </c>
      <c r="AB343">
        <v>1</v>
      </c>
      <c r="AC343">
        <v>0</v>
      </c>
    </row>
    <row r="344" spans="1:29" x14ac:dyDescent="0.2">
      <c r="A344" s="1">
        <v>342</v>
      </c>
      <c r="B344" t="s">
        <v>370</v>
      </c>
      <c r="C344">
        <v>1</v>
      </c>
      <c r="D344" t="s">
        <v>427</v>
      </c>
      <c r="E344">
        <v>0</v>
      </c>
      <c r="F344">
        <v>1</v>
      </c>
      <c r="G344">
        <v>1</v>
      </c>
      <c r="H344">
        <v>0</v>
      </c>
      <c r="I344">
        <v>1</v>
      </c>
      <c r="J344">
        <v>1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1</v>
      </c>
      <c r="Q344">
        <v>0</v>
      </c>
      <c r="R344">
        <v>0</v>
      </c>
      <c r="S344">
        <v>1</v>
      </c>
      <c r="T344">
        <v>1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1</v>
      </c>
      <c r="AA344">
        <v>0</v>
      </c>
      <c r="AB344">
        <v>1</v>
      </c>
      <c r="AC344">
        <v>0</v>
      </c>
    </row>
    <row r="345" spans="1:29" x14ac:dyDescent="0.2">
      <c r="A345" s="1">
        <v>343</v>
      </c>
      <c r="B345" t="s">
        <v>371</v>
      </c>
      <c r="C345">
        <v>1</v>
      </c>
      <c r="D345" t="s">
        <v>427</v>
      </c>
      <c r="E345">
        <v>0</v>
      </c>
      <c r="F345">
        <v>1</v>
      </c>
      <c r="G345">
        <v>1</v>
      </c>
      <c r="H345">
        <v>0</v>
      </c>
      <c r="I345">
        <v>1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  <c r="V345">
        <v>1</v>
      </c>
      <c r="W345">
        <v>1</v>
      </c>
      <c r="X345">
        <v>1</v>
      </c>
      <c r="Y345">
        <v>0</v>
      </c>
      <c r="Z345">
        <v>1</v>
      </c>
      <c r="AA345">
        <v>1</v>
      </c>
      <c r="AB345">
        <v>1</v>
      </c>
      <c r="AC345">
        <v>0</v>
      </c>
    </row>
    <row r="346" spans="1:29" x14ac:dyDescent="0.2">
      <c r="A346" s="1">
        <v>344</v>
      </c>
      <c r="B346" t="s">
        <v>372</v>
      </c>
      <c r="C346">
        <v>1</v>
      </c>
      <c r="D346" t="s">
        <v>427</v>
      </c>
      <c r="E346">
        <v>1</v>
      </c>
      <c r="F346">
        <v>0</v>
      </c>
      <c r="G346">
        <v>1</v>
      </c>
      <c r="H346">
        <v>1</v>
      </c>
      <c r="I346">
        <v>1</v>
      </c>
      <c r="J346">
        <v>1</v>
      </c>
      <c r="K346">
        <v>0</v>
      </c>
      <c r="L346">
        <v>0</v>
      </c>
      <c r="M346">
        <v>1</v>
      </c>
      <c r="N346">
        <v>1</v>
      </c>
      <c r="O346">
        <v>1</v>
      </c>
      <c r="P346">
        <v>0</v>
      </c>
      <c r="Q346">
        <v>1</v>
      </c>
      <c r="R346">
        <v>0</v>
      </c>
      <c r="S346">
        <v>0</v>
      </c>
      <c r="T346">
        <v>1</v>
      </c>
      <c r="U346">
        <v>1</v>
      </c>
      <c r="V346">
        <v>1</v>
      </c>
      <c r="W346">
        <v>0</v>
      </c>
      <c r="X346">
        <v>1</v>
      </c>
      <c r="Y346">
        <v>1</v>
      </c>
      <c r="Z346">
        <v>0</v>
      </c>
      <c r="AA346">
        <v>1</v>
      </c>
      <c r="AB346">
        <v>0</v>
      </c>
      <c r="AC346">
        <v>1</v>
      </c>
    </row>
    <row r="347" spans="1:29" x14ac:dyDescent="0.2">
      <c r="A347" s="1">
        <v>345</v>
      </c>
      <c r="B347" t="s">
        <v>373</v>
      </c>
      <c r="C347">
        <v>1</v>
      </c>
      <c r="D347" t="s">
        <v>427</v>
      </c>
      <c r="E347">
        <v>1</v>
      </c>
      <c r="F347">
        <v>0</v>
      </c>
      <c r="G347">
        <v>1</v>
      </c>
      <c r="H347">
        <v>0</v>
      </c>
      <c r="I347">
        <v>1</v>
      </c>
      <c r="J347">
        <v>1</v>
      </c>
      <c r="K347">
        <v>0</v>
      </c>
      <c r="L347">
        <v>0</v>
      </c>
      <c r="M347">
        <v>0</v>
      </c>
      <c r="N347">
        <v>0</v>
      </c>
      <c r="O347">
        <v>1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1</v>
      </c>
      <c r="W347">
        <v>0</v>
      </c>
      <c r="X347">
        <v>1</v>
      </c>
      <c r="Y347">
        <v>1</v>
      </c>
      <c r="Z347">
        <v>0</v>
      </c>
      <c r="AA347">
        <v>0</v>
      </c>
      <c r="AB347">
        <v>0</v>
      </c>
      <c r="AC347">
        <v>0</v>
      </c>
    </row>
    <row r="348" spans="1:29" x14ac:dyDescent="0.2">
      <c r="A348" s="1">
        <v>346</v>
      </c>
      <c r="B348" t="s">
        <v>374</v>
      </c>
      <c r="C348">
        <v>2</v>
      </c>
      <c r="D348" t="s">
        <v>427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2</v>
      </c>
      <c r="K348">
        <v>0</v>
      </c>
      <c r="L348">
        <v>0</v>
      </c>
      <c r="M348">
        <v>2</v>
      </c>
      <c r="N348">
        <v>0</v>
      </c>
      <c r="O348">
        <v>0</v>
      </c>
      <c r="P348">
        <v>0</v>
      </c>
      <c r="Q348">
        <v>4</v>
      </c>
      <c r="R348">
        <v>2</v>
      </c>
      <c r="S348">
        <v>1</v>
      </c>
      <c r="T348">
        <v>2</v>
      </c>
      <c r="U348">
        <v>0</v>
      </c>
      <c r="V348">
        <v>2</v>
      </c>
      <c r="W348">
        <v>1</v>
      </c>
      <c r="X348">
        <v>3</v>
      </c>
      <c r="Y348">
        <v>0</v>
      </c>
      <c r="Z348">
        <v>1</v>
      </c>
      <c r="AA348">
        <v>1</v>
      </c>
      <c r="AB348">
        <v>0</v>
      </c>
      <c r="AC348">
        <v>0</v>
      </c>
    </row>
    <row r="349" spans="1:29" x14ac:dyDescent="0.2">
      <c r="A349" s="1">
        <v>347</v>
      </c>
      <c r="B349" t="s">
        <v>375</v>
      </c>
      <c r="C349">
        <v>1</v>
      </c>
      <c r="D349" t="s">
        <v>427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</row>
    <row r="350" spans="1:29" x14ac:dyDescent="0.2">
      <c r="A350" s="1">
        <v>348</v>
      </c>
      <c r="B350" t="s">
        <v>376</v>
      </c>
      <c r="C350">
        <v>1</v>
      </c>
      <c r="D350" t="s">
        <v>427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</row>
    <row r="351" spans="1:29" x14ac:dyDescent="0.2">
      <c r="A351" s="1">
        <v>349</v>
      </c>
      <c r="B351" t="s">
        <v>377</v>
      </c>
      <c r="C351">
        <v>1</v>
      </c>
      <c r="D351" t="s">
        <v>427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1</v>
      </c>
      <c r="Z351">
        <v>0</v>
      </c>
      <c r="AA351">
        <v>0</v>
      </c>
      <c r="AB351">
        <v>0</v>
      </c>
      <c r="AC351">
        <v>0</v>
      </c>
    </row>
    <row r="352" spans="1:29" x14ac:dyDescent="0.2">
      <c r="A352" s="1">
        <v>350</v>
      </c>
      <c r="B352" t="s">
        <v>378</v>
      </c>
      <c r="C352">
        <v>1</v>
      </c>
      <c r="D352" t="s">
        <v>427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1</v>
      </c>
      <c r="W352">
        <v>1</v>
      </c>
      <c r="X352">
        <v>0</v>
      </c>
      <c r="Y352">
        <v>1</v>
      </c>
      <c r="Z352">
        <v>1</v>
      </c>
      <c r="AA352">
        <v>1</v>
      </c>
      <c r="AB352">
        <v>0</v>
      </c>
      <c r="AC352">
        <v>0</v>
      </c>
    </row>
    <row r="353" spans="1:29" x14ac:dyDescent="0.2">
      <c r="A353" s="1">
        <v>351</v>
      </c>
      <c r="B353" t="s">
        <v>379</v>
      </c>
      <c r="C353">
        <v>1</v>
      </c>
      <c r="D353" t="s">
        <v>427</v>
      </c>
      <c r="E353">
        <v>0</v>
      </c>
      <c r="F353">
        <v>0</v>
      </c>
      <c r="G353">
        <v>0</v>
      </c>
      <c r="H353">
        <v>0</v>
      </c>
      <c r="I353">
        <v>1</v>
      </c>
      <c r="J353">
        <v>1</v>
      </c>
      <c r="K353">
        <v>0</v>
      </c>
      <c r="L353">
        <v>0</v>
      </c>
      <c r="M353">
        <v>0</v>
      </c>
      <c r="N353">
        <v>1</v>
      </c>
      <c r="O353">
        <v>0</v>
      </c>
      <c r="P353">
        <v>0</v>
      </c>
      <c r="Q353">
        <v>1</v>
      </c>
      <c r="R353">
        <v>1</v>
      </c>
      <c r="S353">
        <v>0</v>
      </c>
      <c r="T353">
        <v>1</v>
      </c>
      <c r="U353">
        <v>0</v>
      </c>
      <c r="V353">
        <v>0</v>
      </c>
      <c r="W353">
        <v>0</v>
      </c>
      <c r="X353">
        <v>1</v>
      </c>
      <c r="Y353">
        <v>0</v>
      </c>
      <c r="Z353">
        <v>1</v>
      </c>
      <c r="AA353">
        <v>0</v>
      </c>
      <c r="AB353">
        <v>0</v>
      </c>
      <c r="AC353">
        <v>0</v>
      </c>
    </row>
    <row r="354" spans="1:29" x14ac:dyDescent="0.2">
      <c r="A354" s="1">
        <v>352</v>
      </c>
      <c r="B354" t="s">
        <v>380</v>
      </c>
      <c r="C354">
        <v>1</v>
      </c>
      <c r="D354" t="s">
        <v>427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1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</row>
    <row r="355" spans="1:29" x14ac:dyDescent="0.2">
      <c r="A355" s="1">
        <v>353</v>
      </c>
      <c r="B355" t="s">
        <v>381</v>
      </c>
      <c r="C355">
        <v>1</v>
      </c>
      <c r="D355" t="s">
        <v>427</v>
      </c>
      <c r="E355">
        <v>0</v>
      </c>
      <c r="F355">
        <v>0</v>
      </c>
      <c r="G355">
        <v>1</v>
      </c>
      <c r="H355">
        <v>1</v>
      </c>
      <c r="I355">
        <v>0</v>
      </c>
      <c r="J355">
        <v>1</v>
      </c>
      <c r="K355">
        <v>0</v>
      </c>
      <c r="L355">
        <v>1</v>
      </c>
      <c r="M355">
        <v>0</v>
      </c>
      <c r="N355">
        <v>0</v>
      </c>
      <c r="O355">
        <v>0</v>
      </c>
      <c r="P355">
        <v>0</v>
      </c>
      <c r="Q355">
        <v>1</v>
      </c>
      <c r="R355">
        <v>1</v>
      </c>
      <c r="S355">
        <v>1</v>
      </c>
      <c r="T355">
        <v>1</v>
      </c>
      <c r="U355">
        <v>0</v>
      </c>
      <c r="V355">
        <v>1</v>
      </c>
      <c r="W355">
        <v>0</v>
      </c>
      <c r="X355">
        <v>1</v>
      </c>
      <c r="Y355">
        <v>0</v>
      </c>
      <c r="Z355">
        <v>0</v>
      </c>
      <c r="AA355">
        <v>0</v>
      </c>
      <c r="AB355">
        <v>0</v>
      </c>
      <c r="AC355">
        <v>0</v>
      </c>
    </row>
    <row r="356" spans="1:29" x14ac:dyDescent="0.2">
      <c r="A356" s="1">
        <v>354</v>
      </c>
      <c r="B356" t="s">
        <v>382</v>
      </c>
      <c r="C356">
        <v>1</v>
      </c>
      <c r="D356" t="s">
        <v>427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1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</row>
    <row r="357" spans="1:29" x14ac:dyDescent="0.2">
      <c r="A357" s="1">
        <v>355</v>
      </c>
      <c r="B357" t="s">
        <v>383</v>
      </c>
      <c r="C357">
        <v>1</v>
      </c>
      <c r="D357" t="s">
        <v>427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1</v>
      </c>
      <c r="K357">
        <v>1</v>
      </c>
      <c r="L357">
        <v>0</v>
      </c>
      <c r="M357">
        <v>1</v>
      </c>
      <c r="N357">
        <v>1</v>
      </c>
      <c r="O357">
        <v>1</v>
      </c>
      <c r="P357">
        <v>0</v>
      </c>
      <c r="Q357">
        <v>1</v>
      </c>
      <c r="R357">
        <v>1</v>
      </c>
      <c r="S357">
        <v>1</v>
      </c>
      <c r="T357">
        <v>1</v>
      </c>
      <c r="U357">
        <v>0</v>
      </c>
      <c r="V357">
        <v>0</v>
      </c>
      <c r="W357">
        <v>0</v>
      </c>
      <c r="X357">
        <v>1</v>
      </c>
      <c r="Y357">
        <v>0</v>
      </c>
      <c r="Z357">
        <v>0</v>
      </c>
      <c r="AA357">
        <v>0</v>
      </c>
      <c r="AB357">
        <v>1</v>
      </c>
      <c r="AC357">
        <v>0</v>
      </c>
    </row>
    <row r="358" spans="1:29" x14ac:dyDescent="0.2">
      <c r="A358" s="1">
        <v>356</v>
      </c>
      <c r="B358" t="s">
        <v>384</v>
      </c>
      <c r="C358">
        <v>1</v>
      </c>
      <c r="D358" t="s">
        <v>427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</row>
    <row r="359" spans="1:29" x14ac:dyDescent="0.2">
      <c r="A359" s="1">
        <v>357</v>
      </c>
      <c r="B359" t="s">
        <v>385</v>
      </c>
      <c r="C359">
        <v>1</v>
      </c>
      <c r="D359" t="s">
        <v>427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1</v>
      </c>
      <c r="AA359">
        <v>0</v>
      </c>
      <c r="AB359">
        <v>0</v>
      </c>
      <c r="AC359">
        <v>0</v>
      </c>
    </row>
    <row r="360" spans="1:29" x14ac:dyDescent="0.2">
      <c r="A360" s="1">
        <v>358</v>
      </c>
      <c r="B360" t="s">
        <v>386</v>
      </c>
      <c r="C360">
        <v>1</v>
      </c>
      <c r="D360" t="s">
        <v>427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1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1</v>
      </c>
      <c r="R360">
        <v>0</v>
      </c>
      <c r="S360">
        <v>0</v>
      </c>
      <c r="T360">
        <v>0</v>
      </c>
      <c r="U360">
        <v>0</v>
      </c>
      <c r="V360">
        <v>1</v>
      </c>
      <c r="W360">
        <v>1</v>
      </c>
      <c r="X360">
        <v>1</v>
      </c>
      <c r="Y360">
        <v>0</v>
      </c>
      <c r="Z360">
        <v>1</v>
      </c>
      <c r="AA360">
        <v>0</v>
      </c>
      <c r="AB360">
        <v>0</v>
      </c>
      <c r="AC360">
        <v>0</v>
      </c>
    </row>
    <row r="361" spans="1:29" x14ac:dyDescent="0.2">
      <c r="A361" s="1">
        <v>359</v>
      </c>
      <c r="B361" t="s">
        <v>387</v>
      </c>
      <c r="C361">
        <v>1</v>
      </c>
      <c r="D361" t="s">
        <v>427</v>
      </c>
      <c r="E361">
        <v>0</v>
      </c>
      <c r="F361">
        <v>0</v>
      </c>
      <c r="G361">
        <v>0</v>
      </c>
      <c r="H361">
        <v>0</v>
      </c>
      <c r="I361">
        <v>1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1</v>
      </c>
      <c r="R361">
        <v>1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</row>
    <row r="362" spans="1:29" x14ac:dyDescent="0.2">
      <c r="A362" s="1">
        <v>360</v>
      </c>
      <c r="B362" t="s">
        <v>388</v>
      </c>
      <c r="C362">
        <v>1</v>
      </c>
      <c r="D362" t="s">
        <v>427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</row>
    <row r="363" spans="1:29" x14ac:dyDescent="0.2">
      <c r="A363" s="1">
        <v>361</v>
      </c>
      <c r="B363" t="s">
        <v>389</v>
      </c>
      <c r="C363">
        <v>1</v>
      </c>
      <c r="D363" t="s">
        <v>427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1</v>
      </c>
      <c r="AC363">
        <v>0</v>
      </c>
    </row>
    <row r="364" spans="1:29" x14ac:dyDescent="0.2">
      <c r="A364" s="1">
        <v>362</v>
      </c>
      <c r="B364" t="s">
        <v>390</v>
      </c>
      <c r="C364">
        <v>1</v>
      </c>
      <c r="D364" t="s">
        <v>427</v>
      </c>
      <c r="E364">
        <v>1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1</v>
      </c>
      <c r="N364">
        <v>0</v>
      </c>
      <c r="O364">
        <v>0</v>
      </c>
      <c r="P364">
        <v>0</v>
      </c>
      <c r="Q364">
        <v>1</v>
      </c>
      <c r="R364">
        <v>0</v>
      </c>
      <c r="S364">
        <v>1</v>
      </c>
      <c r="T364">
        <v>1</v>
      </c>
      <c r="U364">
        <v>0</v>
      </c>
      <c r="V364">
        <v>0</v>
      </c>
      <c r="W364">
        <v>0</v>
      </c>
      <c r="X364">
        <v>1</v>
      </c>
      <c r="Y364">
        <v>0</v>
      </c>
      <c r="Z364">
        <v>0</v>
      </c>
      <c r="AA364">
        <v>1</v>
      </c>
      <c r="AB364">
        <v>0</v>
      </c>
      <c r="AC364">
        <v>0</v>
      </c>
    </row>
    <row r="365" spans="1:29" x14ac:dyDescent="0.2">
      <c r="A365" s="1">
        <v>363</v>
      </c>
      <c r="B365" t="s">
        <v>391</v>
      </c>
      <c r="C365">
        <v>3</v>
      </c>
      <c r="D365" t="s">
        <v>427</v>
      </c>
      <c r="E365">
        <v>0.14285714285714279</v>
      </c>
      <c r="F365">
        <v>0.5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0.1</v>
      </c>
      <c r="N365">
        <v>0</v>
      </c>
      <c r="O365">
        <v>0</v>
      </c>
      <c r="P365">
        <v>0</v>
      </c>
      <c r="Q365">
        <v>3.3333333333333333E-2</v>
      </c>
      <c r="R365">
        <v>0</v>
      </c>
      <c r="S365">
        <v>0.2</v>
      </c>
      <c r="T365">
        <v>3.3333333333333333E-2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0.14285714285714279</v>
      </c>
      <c r="AB365">
        <v>0</v>
      </c>
      <c r="AC365">
        <v>0</v>
      </c>
    </row>
    <row r="366" spans="1:29" x14ac:dyDescent="0.2">
      <c r="A366" s="1">
        <v>364</v>
      </c>
      <c r="B366" t="s">
        <v>392</v>
      </c>
      <c r="C366">
        <v>1</v>
      </c>
      <c r="D366" t="s">
        <v>427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1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</row>
    <row r="367" spans="1:29" x14ac:dyDescent="0.2">
      <c r="A367" s="1">
        <v>365</v>
      </c>
      <c r="B367" t="s">
        <v>393</v>
      </c>
      <c r="C367">
        <v>1</v>
      </c>
      <c r="D367" t="s">
        <v>427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</row>
    <row r="368" spans="1:29" x14ac:dyDescent="0.2">
      <c r="A368" s="1">
        <v>366</v>
      </c>
      <c r="B368" t="s">
        <v>394</v>
      </c>
      <c r="C368">
        <v>3</v>
      </c>
      <c r="D368" t="s">
        <v>427</v>
      </c>
      <c r="E368">
        <v>0</v>
      </c>
      <c r="F368">
        <v>0</v>
      </c>
      <c r="G368">
        <v>0</v>
      </c>
      <c r="H368">
        <v>0</v>
      </c>
      <c r="I368">
        <v>1.2618599057895389E-4</v>
      </c>
      <c r="J368">
        <v>1.2987518994246529E-4</v>
      </c>
      <c r="K368">
        <v>0</v>
      </c>
      <c r="L368">
        <v>0</v>
      </c>
      <c r="M368">
        <v>0</v>
      </c>
      <c r="N368">
        <v>3.3743086885074423E-4</v>
      </c>
      <c r="O368">
        <v>0</v>
      </c>
      <c r="P368">
        <v>2.4804970916171597E-4</v>
      </c>
      <c r="Q368">
        <v>0</v>
      </c>
      <c r="R368">
        <v>-1.8919864912164531E-4</v>
      </c>
      <c r="S368">
        <v>0</v>
      </c>
      <c r="T368">
        <v>-2.8852950935556938E-4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</row>
    <row r="369" spans="1:29" x14ac:dyDescent="0.2">
      <c r="A369" s="1">
        <v>367</v>
      </c>
      <c r="B369" t="s">
        <v>395</v>
      </c>
      <c r="C369">
        <v>3</v>
      </c>
      <c r="D369" t="s">
        <v>427</v>
      </c>
      <c r="E369">
        <v>0.32500000000000001</v>
      </c>
      <c r="F369">
        <v>0.45833333333333331</v>
      </c>
      <c r="G369">
        <v>0.625</v>
      </c>
      <c r="H369">
        <v>0.32500000000000001</v>
      </c>
      <c r="I369">
        <v>0.29166666666666657</v>
      </c>
      <c r="J369">
        <v>0.45833333333333331</v>
      </c>
      <c r="K369">
        <v>0.29166666666666657</v>
      </c>
      <c r="L369">
        <v>0.375</v>
      </c>
      <c r="M369">
        <v>0.625</v>
      </c>
      <c r="N369">
        <v>0.375</v>
      </c>
      <c r="O369">
        <v>0.32500000000000001</v>
      </c>
      <c r="P369">
        <v>0.29166666666666657</v>
      </c>
      <c r="Q369">
        <v>0.45833333333333331</v>
      </c>
      <c r="R369">
        <v>0.32500000000000001</v>
      </c>
      <c r="S369">
        <v>0.375</v>
      </c>
      <c r="T369">
        <v>0.625</v>
      </c>
      <c r="U369">
        <v>0.375</v>
      </c>
      <c r="V369">
        <v>0.625</v>
      </c>
      <c r="W369">
        <v>0.625</v>
      </c>
      <c r="X369">
        <v>0.375</v>
      </c>
      <c r="Y369">
        <v>1.125</v>
      </c>
      <c r="Z369">
        <v>0.32500000000000001</v>
      </c>
      <c r="AA369">
        <v>0.32500000000000001</v>
      </c>
      <c r="AB369">
        <v>0.32500000000000001</v>
      </c>
      <c r="AC369">
        <v>0.25</v>
      </c>
    </row>
    <row r="370" spans="1:29" x14ac:dyDescent="0.2">
      <c r="A370" s="1">
        <v>368</v>
      </c>
      <c r="B370" t="s">
        <v>396</v>
      </c>
      <c r="C370" t="s">
        <v>424</v>
      </c>
      <c r="D370" t="s">
        <v>427</v>
      </c>
      <c r="E370" t="s">
        <v>433</v>
      </c>
      <c r="F370" t="s">
        <v>428</v>
      </c>
      <c r="G370" t="s">
        <v>436</v>
      </c>
      <c r="H370" t="s">
        <v>436</v>
      </c>
      <c r="I370" t="s">
        <v>429</v>
      </c>
      <c r="J370" t="s">
        <v>436</v>
      </c>
      <c r="K370" t="s">
        <v>431</v>
      </c>
      <c r="L370" t="s">
        <v>429</v>
      </c>
      <c r="M370" t="s">
        <v>432</v>
      </c>
      <c r="N370" t="s">
        <v>429</v>
      </c>
      <c r="O370" t="s">
        <v>429</v>
      </c>
      <c r="P370" t="s">
        <v>436</v>
      </c>
      <c r="Q370" t="s">
        <v>433</v>
      </c>
      <c r="R370" t="s">
        <v>437</v>
      </c>
      <c r="S370" t="s">
        <v>436</v>
      </c>
      <c r="T370" t="s">
        <v>431</v>
      </c>
      <c r="U370" t="s">
        <v>437</v>
      </c>
      <c r="V370" t="s">
        <v>435</v>
      </c>
      <c r="W370" t="s">
        <v>434</v>
      </c>
      <c r="X370" t="s">
        <v>439</v>
      </c>
      <c r="Y370" t="s">
        <v>435</v>
      </c>
      <c r="Z370" t="s">
        <v>437</v>
      </c>
      <c r="AA370" t="s">
        <v>433</v>
      </c>
      <c r="AB370" t="s">
        <v>435</v>
      </c>
      <c r="AC370" t="s">
        <v>436</v>
      </c>
    </row>
    <row r="371" spans="1:29" x14ac:dyDescent="0.2">
      <c r="A371" s="1">
        <v>369</v>
      </c>
      <c r="B371" t="s">
        <v>397</v>
      </c>
      <c r="C371">
        <v>1</v>
      </c>
      <c r="D371" t="s">
        <v>427</v>
      </c>
      <c r="E371">
        <v>1</v>
      </c>
      <c r="F371">
        <v>0</v>
      </c>
      <c r="G371">
        <v>1</v>
      </c>
      <c r="H371">
        <v>1</v>
      </c>
      <c r="I371">
        <v>1</v>
      </c>
      <c r="J371">
        <v>1</v>
      </c>
      <c r="K371">
        <v>0</v>
      </c>
      <c r="L371">
        <v>1</v>
      </c>
      <c r="M371">
        <v>1</v>
      </c>
      <c r="N371">
        <v>1</v>
      </c>
      <c r="O371">
        <v>1</v>
      </c>
      <c r="P371">
        <v>1</v>
      </c>
      <c r="Q371">
        <v>0</v>
      </c>
      <c r="R371">
        <v>1</v>
      </c>
      <c r="S371">
        <v>1</v>
      </c>
      <c r="T371">
        <v>1</v>
      </c>
      <c r="U371">
        <v>0</v>
      </c>
      <c r="V371">
        <v>1</v>
      </c>
      <c r="W371">
        <v>1</v>
      </c>
      <c r="X371">
        <v>1</v>
      </c>
      <c r="Y371">
        <v>1</v>
      </c>
      <c r="Z371">
        <v>1</v>
      </c>
      <c r="AA371">
        <v>1</v>
      </c>
      <c r="AB371">
        <v>1</v>
      </c>
      <c r="AC371">
        <v>1</v>
      </c>
    </row>
    <row r="372" spans="1:29" x14ac:dyDescent="0.2">
      <c r="A372" s="1">
        <v>370</v>
      </c>
      <c r="B372" t="s">
        <v>398</v>
      </c>
      <c r="C372">
        <v>1</v>
      </c>
      <c r="D372" t="s">
        <v>427</v>
      </c>
      <c r="E372">
        <v>0</v>
      </c>
      <c r="F372">
        <v>0</v>
      </c>
      <c r="G372">
        <v>0</v>
      </c>
      <c r="H372">
        <v>1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1</v>
      </c>
      <c r="R372">
        <v>1</v>
      </c>
      <c r="S372">
        <v>0</v>
      </c>
      <c r="T372">
        <v>0</v>
      </c>
      <c r="U372">
        <v>1</v>
      </c>
      <c r="V372">
        <v>1</v>
      </c>
      <c r="W372">
        <v>1</v>
      </c>
      <c r="X372">
        <v>0</v>
      </c>
      <c r="Y372">
        <v>0</v>
      </c>
      <c r="Z372">
        <v>1</v>
      </c>
      <c r="AA372">
        <v>0</v>
      </c>
      <c r="AB372">
        <v>0</v>
      </c>
      <c r="AC372">
        <v>1</v>
      </c>
    </row>
    <row r="373" spans="1:29" x14ac:dyDescent="0.2">
      <c r="A373" s="1">
        <v>371</v>
      </c>
      <c r="B373" t="s">
        <v>399</v>
      </c>
      <c r="C373">
        <v>1</v>
      </c>
      <c r="D373" t="s">
        <v>427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1</v>
      </c>
      <c r="K373">
        <v>0</v>
      </c>
      <c r="L373">
        <v>0</v>
      </c>
      <c r="M373">
        <v>0</v>
      </c>
      <c r="N373">
        <v>1</v>
      </c>
      <c r="O373">
        <v>0</v>
      </c>
      <c r="P373">
        <v>1</v>
      </c>
      <c r="Q373">
        <v>0</v>
      </c>
      <c r="R373">
        <v>1</v>
      </c>
      <c r="S373">
        <v>1</v>
      </c>
      <c r="T373">
        <v>0</v>
      </c>
      <c r="U373">
        <v>1</v>
      </c>
      <c r="V373">
        <v>0</v>
      </c>
      <c r="W373">
        <v>0</v>
      </c>
      <c r="X373">
        <v>1</v>
      </c>
      <c r="Y373">
        <v>0</v>
      </c>
      <c r="Z373">
        <v>0</v>
      </c>
      <c r="AA373">
        <v>0</v>
      </c>
      <c r="AB373">
        <v>0</v>
      </c>
      <c r="AC373">
        <v>0</v>
      </c>
    </row>
    <row r="374" spans="1:29" x14ac:dyDescent="0.2">
      <c r="A374" s="1">
        <v>372</v>
      </c>
      <c r="B374" t="s">
        <v>400</v>
      </c>
      <c r="C374">
        <v>1</v>
      </c>
      <c r="D374" t="s">
        <v>427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1</v>
      </c>
      <c r="P374">
        <v>1</v>
      </c>
      <c r="Q374">
        <v>1</v>
      </c>
      <c r="R374">
        <v>1</v>
      </c>
      <c r="S374">
        <v>1</v>
      </c>
      <c r="T374">
        <v>1</v>
      </c>
      <c r="U374">
        <v>1</v>
      </c>
      <c r="V374">
        <v>1</v>
      </c>
      <c r="W374">
        <v>1</v>
      </c>
      <c r="X374">
        <v>1</v>
      </c>
      <c r="Y374">
        <v>0</v>
      </c>
      <c r="Z374">
        <v>1</v>
      </c>
      <c r="AA374">
        <v>1</v>
      </c>
      <c r="AB374">
        <v>1</v>
      </c>
      <c r="AC374">
        <v>1</v>
      </c>
    </row>
    <row r="375" spans="1:29" x14ac:dyDescent="0.2">
      <c r="A375" s="1">
        <v>373</v>
      </c>
      <c r="B375" t="s">
        <v>401</v>
      </c>
      <c r="C375">
        <v>1</v>
      </c>
      <c r="D375" t="s">
        <v>427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  <c r="P375">
        <v>1</v>
      </c>
      <c r="Q375">
        <v>1</v>
      </c>
      <c r="R375">
        <v>1</v>
      </c>
      <c r="S375">
        <v>1</v>
      </c>
      <c r="T375">
        <v>1</v>
      </c>
      <c r="U375">
        <v>1</v>
      </c>
      <c r="V375">
        <v>0</v>
      </c>
      <c r="W375">
        <v>1</v>
      </c>
      <c r="X375">
        <v>1</v>
      </c>
      <c r="Y375">
        <v>1</v>
      </c>
      <c r="Z375">
        <v>1</v>
      </c>
      <c r="AA375">
        <v>1</v>
      </c>
      <c r="AB375">
        <v>1</v>
      </c>
      <c r="AC375">
        <v>1</v>
      </c>
    </row>
    <row r="376" spans="1:29" x14ac:dyDescent="0.2">
      <c r="A376" s="1">
        <v>374</v>
      </c>
      <c r="B376" t="s">
        <v>402</v>
      </c>
      <c r="C376">
        <v>1</v>
      </c>
      <c r="D376" t="s">
        <v>427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1</v>
      </c>
      <c r="P376">
        <v>1</v>
      </c>
      <c r="Q376">
        <v>1</v>
      </c>
      <c r="R376">
        <v>1</v>
      </c>
      <c r="S376">
        <v>1</v>
      </c>
      <c r="T376">
        <v>0</v>
      </c>
      <c r="U376">
        <v>1</v>
      </c>
      <c r="V376">
        <v>0</v>
      </c>
      <c r="W376">
        <v>0</v>
      </c>
      <c r="X376">
        <v>1</v>
      </c>
      <c r="Y376">
        <v>0</v>
      </c>
      <c r="Z376">
        <v>1</v>
      </c>
      <c r="AA376">
        <v>1</v>
      </c>
      <c r="AB376">
        <v>1</v>
      </c>
      <c r="AC376">
        <v>1</v>
      </c>
    </row>
    <row r="377" spans="1:29" x14ac:dyDescent="0.2">
      <c r="A377" s="1">
        <v>375</v>
      </c>
      <c r="B377" t="s">
        <v>403</v>
      </c>
      <c r="C377">
        <v>1</v>
      </c>
      <c r="D377" t="s">
        <v>427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1</v>
      </c>
      <c r="K377">
        <v>1</v>
      </c>
      <c r="L377">
        <v>1</v>
      </c>
      <c r="M377">
        <v>1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1</v>
      </c>
      <c r="T377">
        <v>1</v>
      </c>
      <c r="U377">
        <v>1</v>
      </c>
      <c r="V377">
        <v>0</v>
      </c>
      <c r="W377">
        <v>1</v>
      </c>
      <c r="X377">
        <v>1</v>
      </c>
      <c r="Y377">
        <v>1</v>
      </c>
      <c r="Z377">
        <v>1</v>
      </c>
      <c r="AA377">
        <v>1</v>
      </c>
      <c r="AB377">
        <v>1</v>
      </c>
      <c r="AC377">
        <v>1</v>
      </c>
    </row>
    <row r="378" spans="1:29" x14ac:dyDescent="0.2">
      <c r="A378" s="1">
        <v>376</v>
      </c>
      <c r="B378" t="s">
        <v>404</v>
      </c>
      <c r="C378">
        <v>1</v>
      </c>
      <c r="D378" t="s">
        <v>427</v>
      </c>
      <c r="E378">
        <v>0</v>
      </c>
      <c r="F378">
        <v>0</v>
      </c>
      <c r="G378">
        <v>1</v>
      </c>
      <c r="H378">
        <v>0</v>
      </c>
      <c r="I378">
        <v>1</v>
      </c>
      <c r="J378">
        <v>1</v>
      </c>
      <c r="K378">
        <v>1</v>
      </c>
      <c r="L378">
        <v>1</v>
      </c>
      <c r="M378">
        <v>0</v>
      </c>
      <c r="N378">
        <v>0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1</v>
      </c>
      <c r="U378">
        <v>1</v>
      </c>
      <c r="V378">
        <v>0</v>
      </c>
      <c r="W378">
        <v>0</v>
      </c>
      <c r="X378">
        <v>1</v>
      </c>
      <c r="Y378">
        <v>0</v>
      </c>
      <c r="Z378">
        <v>1</v>
      </c>
      <c r="AA378">
        <v>0</v>
      </c>
      <c r="AB378">
        <v>0</v>
      </c>
      <c r="AC378">
        <v>1</v>
      </c>
    </row>
    <row r="379" spans="1:29" x14ac:dyDescent="0.2">
      <c r="A379" s="1">
        <v>377</v>
      </c>
      <c r="B379" t="s">
        <v>405</v>
      </c>
      <c r="C379">
        <v>2</v>
      </c>
      <c r="D379" t="s">
        <v>427</v>
      </c>
      <c r="E379">
        <v>100</v>
      </c>
      <c r="F379">
        <v>100</v>
      </c>
      <c r="G379">
        <v>100</v>
      </c>
      <c r="H379">
        <v>100</v>
      </c>
      <c r="I379">
        <v>100</v>
      </c>
      <c r="J379">
        <v>100</v>
      </c>
      <c r="K379">
        <v>100</v>
      </c>
      <c r="L379">
        <v>100</v>
      </c>
      <c r="M379">
        <v>100</v>
      </c>
      <c r="N379">
        <v>100</v>
      </c>
      <c r="O379">
        <v>100</v>
      </c>
      <c r="P379">
        <v>52.95</v>
      </c>
      <c r="Q379">
        <v>100</v>
      </c>
      <c r="R379">
        <v>100</v>
      </c>
      <c r="S379">
        <v>100</v>
      </c>
      <c r="T379">
        <v>100</v>
      </c>
      <c r="U379">
        <v>100</v>
      </c>
      <c r="V379">
        <v>0</v>
      </c>
      <c r="W379">
        <v>100</v>
      </c>
      <c r="X379">
        <v>100</v>
      </c>
      <c r="Y379">
        <v>100</v>
      </c>
      <c r="Z379">
        <v>100</v>
      </c>
      <c r="AA379">
        <v>100</v>
      </c>
      <c r="AB379">
        <v>100</v>
      </c>
      <c r="AC379">
        <v>100</v>
      </c>
    </row>
    <row r="380" spans="1:29" x14ac:dyDescent="0.2">
      <c r="A380" s="1">
        <v>378</v>
      </c>
      <c r="B380" t="s">
        <v>406</v>
      </c>
      <c r="C380">
        <v>1</v>
      </c>
      <c r="D380" t="s">
        <v>427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</row>
    <row r="381" spans="1:29" x14ac:dyDescent="0.2">
      <c r="A381" s="1">
        <v>379</v>
      </c>
      <c r="B381" t="s">
        <v>407</v>
      </c>
      <c r="C381">
        <v>1</v>
      </c>
      <c r="D381" t="s">
        <v>427</v>
      </c>
      <c r="E381">
        <v>0</v>
      </c>
      <c r="F381">
        <v>0</v>
      </c>
      <c r="G381">
        <v>1</v>
      </c>
      <c r="H381">
        <v>0</v>
      </c>
      <c r="I381">
        <v>1</v>
      </c>
      <c r="J381">
        <v>1</v>
      </c>
      <c r="K381">
        <v>0</v>
      </c>
      <c r="L381">
        <v>0</v>
      </c>
      <c r="M381">
        <v>0</v>
      </c>
      <c r="N381">
        <v>1</v>
      </c>
      <c r="O381">
        <v>1</v>
      </c>
      <c r="P381">
        <v>0</v>
      </c>
      <c r="Q381">
        <v>0</v>
      </c>
      <c r="R381">
        <v>0</v>
      </c>
      <c r="S381">
        <v>0</v>
      </c>
      <c r="T381">
        <v>1</v>
      </c>
      <c r="U381">
        <v>1</v>
      </c>
      <c r="V381">
        <v>1</v>
      </c>
      <c r="W381">
        <v>0</v>
      </c>
      <c r="X381">
        <v>1</v>
      </c>
      <c r="Y381">
        <v>1</v>
      </c>
      <c r="Z381">
        <v>1</v>
      </c>
      <c r="AA381">
        <v>1</v>
      </c>
      <c r="AB381">
        <v>1</v>
      </c>
      <c r="AC381">
        <v>0</v>
      </c>
    </row>
    <row r="382" spans="1:29" x14ac:dyDescent="0.2">
      <c r="A382" s="1">
        <v>380</v>
      </c>
      <c r="B382" t="s">
        <v>408</v>
      </c>
      <c r="C382">
        <v>1</v>
      </c>
      <c r="D382" t="s">
        <v>427</v>
      </c>
      <c r="E382">
        <v>0</v>
      </c>
      <c r="F382">
        <v>0</v>
      </c>
      <c r="G382">
        <v>1</v>
      </c>
      <c r="H382">
        <v>0</v>
      </c>
      <c r="I382">
        <v>1</v>
      </c>
      <c r="J382">
        <v>1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1</v>
      </c>
      <c r="U382">
        <v>0</v>
      </c>
      <c r="V382">
        <v>0</v>
      </c>
      <c r="W382">
        <v>0</v>
      </c>
      <c r="X382">
        <v>0</v>
      </c>
      <c r="Y382">
        <v>1</v>
      </c>
      <c r="Z382">
        <v>1</v>
      </c>
      <c r="AA382">
        <v>1</v>
      </c>
      <c r="AB382">
        <v>1</v>
      </c>
      <c r="AC382">
        <v>0</v>
      </c>
    </row>
    <row r="383" spans="1:29" x14ac:dyDescent="0.2">
      <c r="A383" s="1">
        <v>381</v>
      </c>
      <c r="B383" t="s">
        <v>409</v>
      </c>
      <c r="C383">
        <v>1</v>
      </c>
      <c r="D383" t="s">
        <v>427</v>
      </c>
      <c r="E383">
        <v>0</v>
      </c>
      <c r="F383">
        <v>1</v>
      </c>
      <c r="G383">
        <v>1</v>
      </c>
      <c r="H383">
        <v>1</v>
      </c>
      <c r="I383">
        <v>1</v>
      </c>
      <c r="J383">
        <v>1</v>
      </c>
      <c r="K383">
        <v>0</v>
      </c>
      <c r="L383">
        <v>0</v>
      </c>
      <c r="M383">
        <v>1</v>
      </c>
      <c r="N383">
        <v>1</v>
      </c>
      <c r="O383">
        <v>1</v>
      </c>
      <c r="P383">
        <v>0</v>
      </c>
      <c r="Q383">
        <v>1</v>
      </c>
      <c r="R383">
        <v>0</v>
      </c>
      <c r="S383">
        <v>1</v>
      </c>
      <c r="T383">
        <v>1</v>
      </c>
      <c r="U383">
        <v>1</v>
      </c>
      <c r="V383">
        <v>1</v>
      </c>
      <c r="W383">
        <v>0</v>
      </c>
      <c r="X383">
        <v>1</v>
      </c>
      <c r="Y383">
        <v>1</v>
      </c>
      <c r="Z383">
        <v>1</v>
      </c>
      <c r="AA383">
        <v>1</v>
      </c>
      <c r="AB383">
        <v>1</v>
      </c>
      <c r="AC383">
        <v>1</v>
      </c>
    </row>
    <row r="384" spans="1:29" x14ac:dyDescent="0.2">
      <c r="A384" s="1">
        <v>382</v>
      </c>
      <c r="B384" t="s">
        <v>410</v>
      </c>
      <c r="C384">
        <v>1</v>
      </c>
      <c r="D384" t="s">
        <v>427</v>
      </c>
      <c r="E384">
        <v>0</v>
      </c>
      <c r="F384">
        <v>0</v>
      </c>
      <c r="G384">
        <v>1</v>
      </c>
      <c r="H384">
        <v>1</v>
      </c>
      <c r="I384">
        <v>1</v>
      </c>
      <c r="J384">
        <v>1</v>
      </c>
      <c r="K384">
        <v>1</v>
      </c>
      <c r="L384">
        <v>0</v>
      </c>
      <c r="M384">
        <v>1</v>
      </c>
      <c r="N384">
        <v>1</v>
      </c>
      <c r="O384">
        <v>1</v>
      </c>
      <c r="P384">
        <v>1</v>
      </c>
      <c r="Q384">
        <v>1</v>
      </c>
      <c r="R384">
        <v>0</v>
      </c>
      <c r="S384">
        <v>1</v>
      </c>
      <c r="T384">
        <v>1</v>
      </c>
      <c r="U384">
        <v>1</v>
      </c>
      <c r="V384">
        <v>1</v>
      </c>
      <c r="W384">
        <v>0</v>
      </c>
      <c r="X384">
        <v>1</v>
      </c>
      <c r="Y384">
        <v>1</v>
      </c>
      <c r="Z384">
        <v>1</v>
      </c>
      <c r="AA384">
        <v>1</v>
      </c>
      <c r="AB384">
        <v>1</v>
      </c>
      <c r="AC384">
        <v>1</v>
      </c>
    </row>
    <row r="385" spans="1:29" x14ac:dyDescent="0.2">
      <c r="A385" s="1">
        <v>383</v>
      </c>
      <c r="B385" t="s">
        <v>411</v>
      </c>
      <c r="C385">
        <v>1</v>
      </c>
      <c r="D385" t="s">
        <v>427</v>
      </c>
      <c r="E385">
        <v>0</v>
      </c>
      <c r="F385">
        <v>1</v>
      </c>
      <c r="G385">
        <v>1</v>
      </c>
      <c r="H385">
        <v>1</v>
      </c>
      <c r="I385">
        <v>1</v>
      </c>
      <c r="J385">
        <v>1</v>
      </c>
      <c r="K385">
        <v>0</v>
      </c>
      <c r="L385">
        <v>1</v>
      </c>
      <c r="M385">
        <v>1</v>
      </c>
      <c r="N385">
        <v>1</v>
      </c>
      <c r="O385">
        <v>1</v>
      </c>
      <c r="P385">
        <v>0</v>
      </c>
      <c r="Q385">
        <v>0</v>
      </c>
      <c r="R385">
        <v>0</v>
      </c>
      <c r="S385">
        <v>0</v>
      </c>
      <c r="T385">
        <v>1</v>
      </c>
      <c r="U385">
        <v>1</v>
      </c>
      <c r="V385">
        <v>1</v>
      </c>
      <c r="W385">
        <v>0</v>
      </c>
      <c r="X385">
        <v>0</v>
      </c>
      <c r="Y385">
        <v>1</v>
      </c>
      <c r="Z385">
        <v>0</v>
      </c>
      <c r="AA385">
        <v>1</v>
      </c>
      <c r="AB385">
        <v>1</v>
      </c>
      <c r="AC385">
        <v>1</v>
      </c>
    </row>
    <row r="386" spans="1:29" x14ac:dyDescent="0.2">
      <c r="A386" s="1">
        <v>384</v>
      </c>
      <c r="B386" t="s">
        <v>412</v>
      </c>
      <c r="C386">
        <v>1</v>
      </c>
      <c r="D386" t="s">
        <v>427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1</v>
      </c>
      <c r="K386">
        <v>0</v>
      </c>
      <c r="L386">
        <v>1</v>
      </c>
      <c r="M386">
        <v>1</v>
      </c>
      <c r="N386">
        <v>1</v>
      </c>
      <c r="O386">
        <v>1</v>
      </c>
      <c r="P386">
        <v>0</v>
      </c>
      <c r="Q386">
        <v>0</v>
      </c>
      <c r="R386">
        <v>0</v>
      </c>
      <c r="S386">
        <v>1</v>
      </c>
      <c r="T386">
        <v>1</v>
      </c>
      <c r="U386">
        <v>1</v>
      </c>
      <c r="V386">
        <v>1</v>
      </c>
      <c r="W386">
        <v>0</v>
      </c>
      <c r="X386">
        <v>1</v>
      </c>
      <c r="Y386">
        <v>1</v>
      </c>
      <c r="Z386">
        <v>0</v>
      </c>
      <c r="AA386">
        <v>1</v>
      </c>
      <c r="AB386">
        <v>1</v>
      </c>
      <c r="AC386">
        <v>0</v>
      </c>
    </row>
    <row r="387" spans="1:29" x14ac:dyDescent="0.2">
      <c r="A387" s="1">
        <v>385</v>
      </c>
      <c r="B387" t="s">
        <v>413</v>
      </c>
      <c r="C387">
        <v>1</v>
      </c>
      <c r="D387" t="s">
        <v>427</v>
      </c>
      <c r="E387">
        <v>0</v>
      </c>
      <c r="F387">
        <v>1</v>
      </c>
      <c r="G387">
        <v>1</v>
      </c>
      <c r="H387">
        <v>1</v>
      </c>
      <c r="I387">
        <v>1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1</v>
      </c>
      <c r="P387">
        <v>1</v>
      </c>
      <c r="Q387">
        <v>1</v>
      </c>
      <c r="R387">
        <v>1</v>
      </c>
      <c r="S387">
        <v>1</v>
      </c>
      <c r="T387">
        <v>1</v>
      </c>
      <c r="U387">
        <v>1</v>
      </c>
      <c r="V387">
        <v>1</v>
      </c>
      <c r="W387">
        <v>0</v>
      </c>
      <c r="X387">
        <v>1</v>
      </c>
      <c r="Y387">
        <v>1</v>
      </c>
      <c r="Z387">
        <v>1</v>
      </c>
      <c r="AA387">
        <v>1</v>
      </c>
      <c r="AB387">
        <v>1</v>
      </c>
      <c r="AC387">
        <v>1</v>
      </c>
    </row>
    <row r="388" spans="1:29" x14ac:dyDescent="0.2">
      <c r="A388" s="1">
        <v>386</v>
      </c>
      <c r="B388" t="s">
        <v>414</v>
      </c>
      <c r="C388">
        <v>1</v>
      </c>
      <c r="D388" t="s">
        <v>427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1</v>
      </c>
      <c r="K388">
        <v>0</v>
      </c>
      <c r="L388">
        <v>1</v>
      </c>
      <c r="M388">
        <v>1</v>
      </c>
      <c r="N388">
        <v>1</v>
      </c>
      <c r="O388">
        <v>1</v>
      </c>
      <c r="P388">
        <v>0</v>
      </c>
      <c r="Q388">
        <v>1</v>
      </c>
      <c r="R388">
        <v>1</v>
      </c>
      <c r="S388">
        <v>1</v>
      </c>
      <c r="T388">
        <v>1</v>
      </c>
      <c r="U388">
        <v>1</v>
      </c>
      <c r="V388">
        <v>1</v>
      </c>
      <c r="W388">
        <v>0</v>
      </c>
      <c r="X388">
        <v>1</v>
      </c>
      <c r="Y388">
        <v>1</v>
      </c>
      <c r="Z388">
        <v>1</v>
      </c>
      <c r="AA388">
        <v>1</v>
      </c>
      <c r="AB388">
        <v>1</v>
      </c>
      <c r="AC388">
        <v>1</v>
      </c>
    </row>
    <row r="389" spans="1:29" x14ac:dyDescent="0.2">
      <c r="A389" s="1">
        <v>387</v>
      </c>
      <c r="B389" t="s">
        <v>415</v>
      </c>
      <c r="C389">
        <v>1</v>
      </c>
      <c r="D389" t="s">
        <v>427</v>
      </c>
      <c r="E389">
        <v>1</v>
      </c>
      <c r="F389">
        <v>0</v>
      </c>
      <c r="G389">
        <v>1</v>
      </c>
      <c r="H389">
        <v>1</v>
      </c>
      <c r="I389">
        <v>1</v>
      </c>
      <c r="J389">
        <v>1</v>
      </c>
      <c r="K389">
        <v>1</v>
      </c>
      <c r="L389">
        <v>1</v>
      </c>
      <c r="M389">
        <v>1</v>
      </c>
      <c r="N389">
        <v>1</v>
      </c>
      <c r="O389">
        <v>1</v>
      </c>
      <c r="P389">
        <v>0</v>
      </c>
      <c r="Q389">
        <v>1</v>
      </c>
      <c r="R389">
        <v>1</v>
      </c>
      <c r="S389">
        <v>1</v>
      </c>
      <c r="T389">
        <v>1</v>
      </c>
      <c r="U389">
        <v>1</v>
      </c>
      <c r="V389">
        <v>1</v>
      </c>
      <c r="W389">
        <v>0</v>
      </c>
      <c r="X389">
        <v>1</v>
      </c>
      <c r="Y389">
        <v>1</v>
      </c>
      <c r="Z389">
        <v>1</v>
      </c>
      <c r="AA389">
        <v>1</v>
      </c>
      <c r="AB389">
        <v>1</v>
      </c>
      <c r="AC389">
        <v>1</v>
      </c>
    </row>
    <row r="390" spans="1:29" x14ac:dyDescent="0.2">
      <c r="A390" s="1">
        <v>388</v>
      </c>
      <c r="B390" t="s">
        <v>416</v>
      </c>
      <c r="C390">
        <v>1</v>
      </c>
      <c r="D390" t="s">
        <v>427</v>
      </c>
      <c r="E390">
        <v>1</v>
      </c>
      <c r="F390">
        <v>0</v>
      </c>
      <c r="G390">
        <v>1</v>
      </c>
      <c r="H390">
        <v>0</v>
      </c>
      <c r="I390">
        <v>1</v>
      </c>
      <c r="J390">
        <v>1</v>
      </c>
      <c r="K390">
        <v>0</v>
      </c>
      <c r="L390">
        <v>0</v>
      </c>
      <c r="M390">
        <v>0</v>
      </c>
      <c r="N390">
        <v>1</v>
      </c>
      <c r="O390">
        <v>1</v>
      </c>
      <c r="P390">
        <v>0</v>
      </c>
      <c r="Q390">
        <v>0</v>
      </c>
      <c r="R390">
        <v>0</v>
      </c>
      <c r="S390">
        <v>0</v>
      </c>
      <c r="T390">
        <v>1</v>
      </c>
      <c r="U390">
        <v>0</v>
      </c>
      <c r="V390">
        <v>0</v>
      </c>
      <c r="W390">
        <v>0</v>
      </c>
      <c r="X390">
        <v>0</v>
      </c>
      <c r="Y390">
        <v>1</v>
      </c>
      <c r="Z390">
        <v>1</v>
      </c>
      <c r="AA390">
        <v>1</v>
      </c>
      <c r="AB390">
        <v>1</v>
      </c>
      <c r="AC390">
        <v>0</v>
      </c>
    </row>
    <row r="391" spans="1:29" x14ac:dyDescent="0.2">
      <c r="A391" s="1">
        <v>389</v>
      </c>
      <c r="B391" t="s">
        <v>417</v>
      </c>
      <c r="C391">
        <v>1</v>
      </c>
      <c r="D391" t="s">
        <v>427</v>
      </c>
      <c r="E391">
        <v>0</v>
      </c>
      <c r="F391">
        <v>0</v>
      </c>
      <c r="G391">
        <v>1</v>
      </c>
      <c r="H391">
        <v>0</v>
      </c>
      <c r="I391">
        <v>1</v>
      </c>
      <c r="J391">
        <v>1</v>
      </c>
      <c r="K391">
        <v>0</v>
      </c>
      <c r="L391">
        <v>1</v>
      </c>
      <c r="M391">
        <v>1</v>
      </c>
      <c r="N391">
        <v>1</v>
      </c>
      <c r="O391">
        <v>1</v>
      </c>
      <c r="P391">
        <v>0</v>
      </c>
      <c r="Q391">
        <v>1</v>
      </c>
      <c r="R391">
        <v>0</v>
      </c>
      <c r="S391">
        <v>1</v>
      </c>
      <c r="T391">
        <v>1</v>
      </c>
      <c r="U391">
        <v>0</v>
      </c>
      <c r="V391">
        <v>1</v>
      </c>
      <c r="W391">
        <v>0</v>
      </c>
      <c r="X391">
        <v>1</v>
      </c>
      <c r="Y391">
        <v>1</v>
      </c>
      <c r="Z391">
        <v>1</v>
      </c>
      <c r="AA391">
        <v>1</v>
      </c>
      <c r="AB391">
        <v>1</v>
      </c>
      <c r="AC391">
        <v>0</v>
      </c>
    </row>
    <row r="392" spans="1:29" x14ac:dyDescent="0.2">
      <c r="A392" s="1">
        <v>390</v>
      </c>
      <c r="B392" t="s">
        <v>418</v>
      </c>
      <c r="C392">
        <v>1</v>
      </c>
      <c r="D392" t="s">
        <v>427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1</v>
      </c>
      <c r="K392">
        <v>0</v>
      </c>
      <c r="L392">
        <v>1</v>
      </c>
      <c r="M392">
        <v>1</v>
      </c>
      <c r="N392">
        <v>1</v>
      </c>
      <c r="O392">
        <v>1</v>
      </c>
      <c r="P392">
        <v>0</v>
      </c>
      <c r="Q392">
        <v>1</v>
      </c>
      <c r="R392">
        <v>0</v>
      </c>
      <c r="S392">
        <v>1</v>
      </c>
      <c r="T392">
        <v>1</v>
      </c>
      <c r="U392">
        <v>0</v>
      </c>
      <c r="V392">
        <v>1</v>
      </c>
      <c r="W392">
        <v>0</v>
      </c>
      <c r="X392">
        <v>1</v>
      </c>
      <c r="Y392">
        <v>1</v>
      </c>
      <c r="Z392">
        <v>1</v>
      </c>
      <c r="AA392">
        <v>1</v>
      </c>
      <c r="AB392">
        <v>1</v>
      </c>
      <c r="AC392">
        <v>1</v>
      </c>
    </row>
    <row r="393" spans="1:29" x14ac:dyDescent="0.2">
      <c r="A393" s="1">
        <v>391</v>
      </c>
      <c r="B393" t="s">
        <v>419</v>
      </c>
      <c r="C393">
        <v>1</v>
      </c>
      <c r="D393" t="s">
        <v>427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1</v>
      </c>
      <c r="K393">
        <v>1</v>
      </c>
      <c r="L393">
        <v>1</v>
      </c>
      <c r="M393">
        <v>1</v>
      </c>
      <c r="N393">
        <v>1</v>
      </c>
      <c r="O393">
        <v>1</v>
      </c>
      <c r="P393">
        <v>1</v>
      </c>
      <c r="Q393">
        <v>0</v>
      </c>
      <c r="R393">
        <v>1</v>
      </c>
      <c r="S393">
        <v>1</v>
      </c>
      <c r="T393">
        <v>1</v>
      </c>
      <c r="U393">
        <v>1</v>
      </c>
      <c r="V393">
        <v>1</v>
      </c>
      <c r="W393">
        <v>0</v>
      </c>
      <c r="X393">
        <v>1</v>
      </c>
      <c r="Y393">
        <v>1</v>
      </c>
      <c r="Z393">
        <v>1</v>
      </c>
      <c r="AA393">
        <v>1</v>
      </c>
      <c r="AB393">
        <v>1</v>
      </c>
      <c r="AC393">
        <v>1</v>
      </c>
    </row>
    <row r="394" spans="1:29" x14ac:dyDescent="0.2">
      <c r="A394" s="1">
        <v>392</v>
      </c>
      <c r="B394" t="s">
        <v>420</v>
      </c>
      <c r="C394">
        <v>1</v>
      </c>
      <c r="D394" t="s">
        <v>427</v>
      </c>
      <c r="E394">
        <v>0</v>
      </c>
      <c r="F394">
        <v>1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1</v>
      </c>
      <c r="P394">
        <v>0</v>
      </c>
      <c r="Q394">
        <v>0</v>
      </c>
      <c r="R394">
        <v>0</v>
      </c>
      <c r="S394">
        <v>1</v>
      </c>
      <c r="T394">
        <v>1</v>
      </c>
      <c r="U394">
        <v>0</v>
      </c>
      <c r="V394">
        <v>0</v>
      </c>
      <c r="W394">
        <v>0</v>
      </c>
      <c r="X394">
        <v>0</v>
      </c>
      <c r="Y394">
        <v>1</v>
      </c>
      <c r="Z394">
        <v>1</v>
      </c>
      <c r="AA394">
        <v>0</v>
      </c>
      <c r="AB394">
        <v>1</v>
      </c>
      <c r="AC394">
        <v>0</v>
      </c>
    </row>
    <row r="395" spans="1:29" x14ac:dyDescent="0.2">
      <c r="A395" s="1">
        <v>393</v>
      </c>
      <c r="B395" t="s">
        <v>421</v>
      </c>
      <c r="C395">
        <v>1</v>
      </c>
      <c r="D395" t="s">
        <v>427</v>
      </c>
      <c r="E395">
        <v>0</v>
      </c>
      <c r="F395">
        <v>1</v>
      </c>
      <c r="G395">
        <v>1</v>
      </c>
      <c r="H395">
        <v>1</v>
      </c>
      <c r="I395">
        <v>1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1</v>
      </c>
      <c r="P395">
        <v>0</v>
      </c>
      <c r="Q395">
        <v>1</v>
      </c>
      <c r="R395">
        <v>0</v>
      </c>
      <c r="S395">
        <v>1</v>
      </c>
      <c r="T395">
        <v>1</v>
      </c>
      <c r="U395">
        <v>1</v>
      </c>
      <c r="V395">
        <v>1</v>
      </c>
      <c r="W395">
        <v>0</v>
      </c>
      <c r="X395">
        <v>1</v>
      </c>
      <c r="Y395">
        <v>1</v>
      </c>
      <c r="Z395">
        <v>1</v>
      </c>
      <c r="AA395">
        <v>0</v>
      </c>
      <c r="AB395">
        <v>1</v>
      </c>
      <c r="AC395">
        <v>0</v>
      </c>
    </row>
    <row r="396" spans="1:29" x14ac:dyDescent="0.2">
      <c r="A396" s="1">
        <v>394</v>
      </c>
      <c r="B396" t="s">
        <v>422</v>
      </c>
      <c r="C396">
        <v>1</v>
      </c>
      <c r="D396" t="s">
        <v>427</v>
      </c>
      <c r="E396">
        <v>0</v>
      </c>
      <c r="F396">
        <v>1</v>
      </c>
      <c r="G396">
        <v>1</v>
      </c>
      <c r="H396">
        <v>1</v>
      </c>
      <c r="I396">
        <v>1</v>
      </c>
      <c r="J396">
        <v>1</v>
      </c>
      <c r="K396">
        <v>1</v>
      </c>
      <c r="L396">
        <v>0</v>
      </c>
      <c r="M396">
        <v>1</v>
      </c>
      <c r="N396">
        <v>0</v>
      </c>
      <c r="O396">
        <v>1</v>
      </c>
      <c r="P396">
        <v>0</v>
      </c>
      <c r="Q396">
        <v>0</v>
      </c>
      <c r="R396">
        <v>0</v>
      </c>
      <c r="S396">
        <v>1</v>
      </c>
      <c r="T396">
        <v>1</v>
      </c>
      <c r="U396">
        <v>1</v>
      </c>
      <c r="V396">
        <v>0</v>
      </c>
      <c r="W396">
        <v>0</v>
      </c>
      <c r="X396">
        <v>1</v>
      </c>
      <c r="Y396">
        <v>1</v>
      </c>
      <c r="Z396">
        <v>1</v>
      </c>
      <c r="AA396">
        <v>1</v>
      </c>
      <c r="AB396">
        <v>1</v>
      </c>
      <c r="AC396">
        <v>1</v>
      </c>
    </row>
    <row r="397" spans="1:29" x14ac:dyDescent="0.2">
      <c r="A397" s="1">
        <v>395</v>
      </c>
      <c r="B397" t="s">
        <v>423</v>
      </c>
      <c r="C397">
        <v>1</v>
      </c>
      <c r="D397" t="s">
        <v>427</v>
      </c>
      <c r="E397">
        <v>1</v>
      </c>
      <c r="F397">
        <v>0</v>
      </c>
      <c r="G397">
        <v>1</v>
      </c>
      <c r="H397">
        <v>0</v>
      </c>
      <c r="I397">
        <v>1</v>
      </c>
      <c r="J397">
        <v>1</v>
      </c>
      <c r="K397">
        <v>0</v>
      </c>
      <c r="L397">
        <v>0</v>
      </c>
      <c r="M397">
        <v>0</v>
      </c>
      <c r="N397">
        <v>1</v>
      </c>
      <c r="O397">
        <v>1</v>
      </c>
      <c r="P397">
        <v>0</v>
      </c>
      <c r="Q397">
        <v>1</v>
      </c>
      <c r="R397">
        <v>0</v>
      </c>
      <c r="S397">
        <v>0</v>
      </c>
      <c r="T397">
        <v>1</v>
      </c>
      <c r="U397">
        <v>1</v>
      </c>
      <c r="V397">
        <v>1</v>
      </c>
      <c r="W397">
        <v>0</v>
      </c>
      <c r="X397">
        <v>1</v>
      </c>
      <c r="Y397">
        <v>1</v>
      </c>
      <c r="Z397">
        <v>0</v>
      </c>
      <c r="AA397">
        <v>0</v>
      </c>
      <c r="AB397">
        <v>1</v>
      </c>
      <c r="AC397">
        <v>0</v>
      </c>
    </row>
  </sheetData>
  <autoFilter ref="C1:C397" xr:uid="{00000000-0001-0000-0000-000000000000}"/>
  <conditionalFormatting sqref="E15:AC15">
    <cfRule type="top10" dxfId="5" priority="4" rank="1"/>
  </conditionalFormatting>
  <conditionalFormatting sqref="E16:AC16">
    <cfRule type="top10" dxfId="4" priority="3" rank="1"/>
  </conditionalFormatting>
  <conditionalFormatting sqref="E17:AC17">
    <cfRule type="top10" dxfId="3" priority="2" rank="1"/>
  </conditionalFormatting>
  <conditionalFormatting sqref="E31:AC31">
    <cfRule type="top10" dxfId="2" priority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68583-975D-2D42-92AF-F3152FD9281F}">
  <dimension ref="A1:AH69"/>
  <sheetViews>
    <sheetView zoomScale="125" zoomScaleNormal="100" workbookViewId="0">
      <selection activeCell="I3" sqref="I3"/>
    </sheetView>
  </sheetViews>
  <sheetFormatPr baseColWidth="10" defaultRowHeight="15" x14ac:dyDescent="0.2"/>
  <cols>
    <col min="2" max="2" width="11.5" customWidth="1"/>
    <col min="3" max="3" width="10.33203125" customWidth="1"/>
    <col min="4" max="5" width="11.1640625" bestFit="1" customWidth="1"/>
    <col min="6" max="6" width="7" customWidth="1"/>
    <col min="7" max="7" width="8.5" customWidth="1"/>
    <col min="8" max="8" width="2.33203125" customWidth="1"/>
    <col min="9" max="9" width="11.1640625" bestFit="1" customWidth="1"/>
    <col min="10" max="10" width="10.6640625" customWidth="1"/>
    <col min="11" max="11" width="11" bestFit="1" customWidth="1"/>
    <col min="12" max="12" width="3.1640625" customWidth="1"/>
    <col min="29" max="29" width="11" bestFit="1" customWidth="1"/>
  </cols>
  <sheetData>
    <row r="1" spans="1:34" ht="16" thickBot="1" x14ac:dyDescent="0.25">
      <c r="B1" s="3"/>
      <c r="C1" s="6" t="s">
        <v>447</v>
      </c>
      <c r="D1" s="6" t="s">
        <v>446</v>
      </c>
      <c r="G1" s="14"/>
      <c r="H1" s="18"/>
      <c r="I1" s="28" t="s">
        <v>444</v>
      </c>
      <c r="J1" s="19" t="s">
        <v>443</v>
      </c>
      <c r="K1" s="24" t="s">
        <v>442</v>
      </c>
      <c r="L1" s="20"/>
    </row>
    <row r="2" spans="1:34" x14ac:dyDescent="0.2">
      <c r="B2">
        <v>8.3333333333333329E-2</v>
      </c>
      <c r="C2">
        <f t="shared" ref="C2:C31" si="0">RANK(B2,$B$2:$B$31)</f>
        <v>30</v>
      </c>
      <c r="D2">
        <f>COUNT($B$2)*0.5/COUNT($B$2:$B$31)*0</f>
        <v>0</v>
      </c>
      <c r="G2" s="14"/>
      <c r="H2" s="21">
        <f t="shared" ref="H2:H31" si="1">($C$35-$B$2)/($C$36-$B$2)</f>
        <v>0.20199754986940344</v>
      </c>
      <c r="I2" s="27">
        <f>(1-$C$38)*((B2-$B$2)/($C$36-$B$2))+($C$38)*(COUNT($B$2:$B$31)+1-C2)/(COUNT($B$2:$B$31))</f>
        <v>1.2236037568669148E-2</v>
      </c>
      <c r="J2" s="32">
        <f t="shared" ref="J2:J31" si="2">(B2-$B$2)/($C$36-$B$2+10^(-20))</f>
        <v>0</v>
      </c>
      <c r="K2" s="33">
        <f>D2</f>
        <v>0</v>
      </c>
      <c r="L2" s="22">
        <v>1</v>
      </c>
    </row>
    <row r="3" spans="1:34" x14ac:dyDescent="0.2">
      <c r="B3">
        <v>9.4298245614035076E-2</v>
      </c>
      <c r="C3">
        <f t="shared" si="0"/>
        <v>29</v>
      </c>
      <c r="D3">
        <f>COUNT($B$2:B2)/COUNT($B$2:$B$31)</f>
        <v>3.3333333333333333E-2</v>
      </c>
      <c r="G3" s="15"/>
      <c r="H3" s="21">
        <f t="shared" si="1"/>
        <v>0.20199754986940344</v>
      </c>
      <c r="I3" s="29">
        <f t="shared" ref="I3:I31" si="3">(1-$C$38)*((B3-$B$2)/($C$36-$B$2))+($C$38)*(COUNT($B$2:$B$31)+1-C3)/(COUNT($B$2:$B$31))</f>
        <v>3.1713709839168103E-2</v>
      </c>
      <c r="J3" s="16">
        <f t="shared" si="2"/>
        <v>1.1441647597253994E-2</v>
      </c>
      <c r="K3" s="25">
        <f t="shared" ref="K3:K24" si="4">D3</f>
        <v>3.3333333333333333E-2</v>
      </c>
      <c r="L3" s="22">
        <v>2</v>
      </c>
    </row>
    <row r="4" spans="1:34" x14ac:dyDescent="0.2">
      <c r="B4">
        <v>0.1083333333333333</v>
      </c>
      <c r="C4">
        <f t="shared" si="0"/>
        <v>28</v>
      </c>
      <c r="D4">
        <f>COUNT($B$2:B3)/COUNT($B$2:$B$31)</f>
        <v>6.6666666666666666E-2</v>
      </c>
      <c r="G4" s="15"/>
      <c r="H4" s="21">
        <f t="shared" si="1"/>
        <v>0.20199754986940344</v>
      </c>
      <c r="I4" s="29">
        <f t="shared" si="3"/>
        <v>5.3219039826179391E-2</v>
      </c>
      <c r="J4" s="16">
        <f t="shared" si="2"/>
        <v>2.6086956521739087E-2</v>
      </c>
      <c r="K4" s="25">
        <f t="shared" si="4"/>
        <v>6.6666666666666666E-2</v>
      </c>
      <c r="L4" s="22">
        <v>3</v>
      </c>
      <c r="AC4">
        <v>50</v>
      </c>
      <c r="AD4">
        <f t="shared" ref="AD4:AD33" ca="1" si="5">RANDBETWEEN(20,100)</f>
        <v>93</v>
      </c>
      <c r="AE4">
        <v>22</v>
      </c>
      <c r="AF4">
        <v>0</v>
      </c>
      <c r="AG4">
        <f>AF4^2</f>
        <v>0</v>
      </c>
      <c r="AH4">
        <f>AG4/5</f>
        <v>0</v>
      </c>
    </row>
    <row r="5" spans="1:34" x14ac:dyDescent="0.2">
      <c r="B5">
        <v>0.1130952380952381</v>
      </c>
      <c r="C5">
        <f t="shared" si="0"/>
        <v>27</v>
      </c>
      <c r="D5">
        <f>COUNT($B$2:B4)/COUNT($B$2:$B$31)</f>
        <v>0.1</v>
      </c>
      <c r="G5" s="15"/>
      <c r="H5" s="21">
        <f t="shared" si="1"/>
        <v>0.20199754986940344</v>
      </c>
      <c r="I5" s="29">
        <f t="shared" si="3"/>
        <v>6.8600015893928945E-2</v>
      </c>
      <c r="J5" s="16">
        <f t="shared" si="2"/>
        <v>3.1055900621118009E-2</v>
      </c>
      <c r="K5" s="25">
        <f t="shared" si="4"/>
        <v>0.1</v>
      </c>
      <c r="L5" s="22">
        <v>4</v>
      </c>
      <c r="AC5">
        <v>50</v>
      </c>
      <c r="AD5">
        <f t="shared" ca="1" si="5"/>
        <v>81</v>
      </c>
      <c r="AE5">
        <v>23</v>
      </c>
      <c r="AF5">
        <v>1</v>
      </c>
      <c r="AG5">
        <f t="shared" ref="AG5:AG28" si="6">AF5^2</f>
        <v>1</v>
      </c>
      <c r="AH5">
        <f t="shared" ref="AH5:AH28" si="7">AG5/5</f>
        <v>0.2</v>
      </c>
    </row>
    <row r="6" spans="1:34" x14ac:dyDescent="0.2">
      <c r="B6">
        <v>0.125</v>
      </c>
      <c r="C6">
        <f t="shared" si="0"/>
        <v>26</v>
      </c>
      <c r="D6">
        <f>COUNT($B$2:B5)/COUNT($B$2:$B$31)</f>
        <v>0.13333333333333333</v>
      </c>
      <c r="G6" s="15"/>
      <c r="H6" s="21">
        <f t="shared" si="1"/>
        <v>0.20199754986940344</v>
      </c>
      <c r="I6" s="29">
        <f t="shared" si="3"/>
        <v>8.8698399710299025E-2</v>
      </c>
      <c r="J6" s="16">
        <f t="shared" si="2"/>
        <v>4.3478260869565209E-2</v>
      </c>
      <c r="K6" s="25">
        <f t="shared" si="4"/>
        <v>0.13333333333333333</v>
      </c>
      <c r="L6" s="22">
        <v>5</v>
      </c>
      <c r="AC6">
        <v>51</v>
      </c>
      <c r="AD6">
        <f t="shared" ca="1" si="5"/>
        <v>79</v>
      </c>
      <c r="AE6">
        <v>25</v>
      </c>
      <c r="AF6">
        <v>2</v>
      </c>
      <c r="AG6">
        <f t="shared" si="6"/>
        <v>4</v>
      </c>
      <c r="AH6">
        <f t="shared" si="7"/>
        <v>0.8</v>
      </c>
    </row>
    <row r="7" spans="1:34" x14ac:dyDescent="0.2">
      <c r="B7">
        <v>0.1325757575757576</v>
      </c>
      <c r="C7">
        <f t="shared" si="0"/>
        <v>25</v>
      </c>
      <c r="D7">
        <f>COUNT($B$2:B6)/COUNT($B$2:$B$31)</f>
        <v>0.16666666666666666</v>
      </c>
      <c r="G7" s="15"/>
      <c r="H7" s="21">
        <f t="shared" si="1"/>
        <v>0.20199754986940344</v>
      </c>
      <c r="I7" s="29">
        <f t="shared" si="3"/>
        <v>0.10593774852750515</v>
      </c>
      <c r="J7" s="16">
        <f t="shared" si="2"/>
        <v>5.1383399209486182E-2</v>
      </c>
      <c r="K7" s="25">
        <f t="shared" si="4"/>
        <v>0.16666666666666666</v>
      </c>
      <c r="L7" s="22">
        <v>6</v>
      </c>
      <c r="AC7">
        <v>51</v>
      </c>
      <c r="AD7">
        <f t="shared" ca="1" si="5"/>
        <v>94</v>
      </c>
      <c r="AE7">
        <v>31</v>
      </c>
      <c r="AF7">
        <v>3</v>
      </c>
      <c r="AG7">
        <f t="shared" si="6"/>
        <v>9</v>
      </c>
      <c r="AH7">
        <f t="shared" si="7"/>
        <v>1.8</v>
      </c>
    </row>
    <row r="8" spans="1:34" x14ac:dyDescent="0.2">
      <c r="B8">
        <v>0.15277777777777779</v>
      </c>
      <c r="C8">
        <f t="shared" si="0"/>
        <v>23</v>
      </c>
      <c r="D8">
        <f>COUNT($B$2:B7)/COUNT($B$2:$B$31)</f>
        <v>0.2</v>
      </c>
      <c r="G8" s="15"/>
      <c r="H8" s="21">
        <f t="shared" si="1"/>
        <v>0.20199754986940344</v>
      </c>
      <c r="I8" s="29">
        <f t="shared" si="3"/>
        <v>0.14375198699427533</v>
      </c>
      <c r="J8" s="16">
        <f t="shared" si="2"/>
        <v>7.2463768115942032E-2</v>
      </c>
      <c r="K8" s="25">
        <f t="shared" si="4"/>
        <v>0.2</v>
      </c>
      <c r="L8" s="22">
        <v>7</v>
      </c>
      <c r="AC8">
        <v>51</v>
      </c>
      <c r="AD8">
        <f t="shared" ca="1" si="5"/>
        <v>23</v>
      </c>
      <c r="AE8">
        <v>31</v>
      </c>
      <c r="AF8">
        <v>4</v>
      </c>
      <c r="AG8">
        <f t="shared" si="6"/>
        <v>16</v>
      </c>
      <c r="AH8">
        <f t="shared" si="7"/>
        <v>3.2</v>
      </c>
    </row>
    <row r="9" spans="1:34" x14ac:dyDescent="0.2">
      <c r="A9" s="13"/>
      <c r="B9">
        <v>0.15277777777777779</v>
      </c>
      <c r="C9">
        <f t="shared" si="0"/>
        <v>23</v>
      </c>
      <c r="D9">
        <f>COUNT($B$2:B8)/COUNT($B$2:$B$31)</f>
        <v>0.23333333333333334</v>
      </c>
      <c r="G9" s="15"/>
      <c r="H9" s="21">
        <f t="shared" si="1"/>
        <v>0.20199754986940344</v>
      </c>
      <c r="I9" s="29">
        <f t="shared" si="3"/>
        <v>0.14375198699427533</v>
      </c>
      <c r="J9" s="16">
        <f t="shared" si="2"/>
        <v>7.2463768115942032E-2</v>
      </c>
      <c r="K9" s="25">
        <f t="shared" si="4"/>
        <v>0.23333333333333334</v>
      </c>
      <c r="L9" s="22">
        <v>8</v>
      </c>
      <c r="AC9">
        <v>51</v>
      </c>
      <c r="AD9">
        <f t="shared" ca="1" si="5"/>
        <v>33</v>
      </c>
      <c r="AE9">
        <v>32</v>
      </c>
      <c r="AF9">
        <v>5</v>
      </c>
      <c r="AG9">
        <f t="shared" si="6"/>
        <v>25</v>
      </c>
      <c r="AH9">
        <f t="shared" si="7"/>
        <v>5</v>
      </c>
    </row>
    <row r="10" spans="1:34" x14ac:dyDescent="0.2">
      <c r="A10" s="13"/>
      <c r="B10">
        <v>0.16666666666666671</v>
      </c>
      <c r="C10">
        <f t="shared" si="0"/>
        <v>21</v>
      </c>
      <c r="D10">
        <f>COUNT($B$2:B9)/COUNT($B$2:$B$31)</f>
        <v>0.26666666666666666</v>
      </c>
      <c r="G10" s="15"/>
      <c r="H10" s="21">
        <f t="shared" si="1"/>
        <v>0.20199754986940344</v>
      </c>
      <c r="I10" s="29">
        <f t="shared" si="3"/>
        <v>0.17739679942059808</v>
      </c>
      <c r="J10" s="16">
        <f t="shared" si="2"/>
        <v>8.695652173913046E-2</v>
      </c>
      <c r="K10" s="25">
        <f t="shared" si="4"/>
        <v>0.26666666666666666</v>
      </c>
      <c r="L10" s="22">
        <v>9</v>
      </c>
      <c r="AC10">
        <v>52</v>
      </c>
      <c r="AD10">
        <f t="shared" ca="1" si="5"/>
        <v>42</v>
      </c>
      <c r="AE10">
        <v>47</v>
      </c>
      <c r="AF10">
        <v>6</v>
      </c>
      <c r="AG10">
        <f t="shared" si="6"/>
        <v>36</v>
      </c>
      <c r="AH10">
        <f t="shared" si="7"/>
        <v>7.2</v>
      </c>
    </row>
    <row r="11" spans="1:34" x14ac:dyDescent="0.2">
      <c r="A11" s="13"/>
      <c r="B11">
        <v>0.16666666666666671</v>
      </c>
      <c r="C11">
        <f t="shared" si="0"/>
        <v>21</v>
      </c>
      <c r="D11">
        <f>COUNT($B$1:B11)/COUNT($B$2:$B$31)</f>
        <v>0.33333333333333331</v>
      </c>
      <c r="G11" s="15"/>
      <c r="H11" s="21">
        <f t="shared" si="1"/>
        <v>0.20199754986940344</v>
      </c>
      <c r="I11" s="29">
        <f t="shared" si="3"/>
        <v>0.17739679942059808</v>
      </c>
      <c r="J11" s="16">
        <f t="shared" si="2"/>
        <v>8.695652173913046E-2</v>
      </c>
      <c r="K11" s="25">
        <f t="shared" si="4"/>
        <v>0.33333333333333331</v>
      </c>
      <c r="L11" s="22">
        <v>10</v>
      </c>
      <c r="AC11">
        <v>52</v>
      </c>
      <c r="AD11">
        <f t="shared" ca="1" si="5"/>
        <v>23</v>
      </c>
      <c r="AE11">
        <v>54</v>
      </c>
      <c r="AF11">
        <v>7</v>
      </c>
      <c r="AG11">
        <f t="shared" si="6"/>
        <v>49</v>
      </c>
      <c r="AH11">
        <f t="shared" si="7"/>
        <v>9.8000000000000007</v>
      </c>
    </row>
    <row r="12" spans="1:34" x14ac:dyDescent="0.2">
      <c r="A12" s="13"/>
      <c r="B12">
        <v>0.18452380952380951</v>
      </c>
      <c r="C12">
        <f t="shared" si="0"/>
        <v>18</v>
      </c>
      <c r="D12">
        <f>COUNT($B$2:B11)/COUNT($B$2:$B$31)</f>
        <v>0.33333333333333331</v>
      </c>
      <c r="G12" s="15"/>
      <c r="H12" s="21">
        <f t="shared" si="1"/>
        <v>0.20199754986940344</v>
      </c>
      <c r="I12" s="29">
        <f t="shared" si="3"/>
        <v>0.22589843149815686</v>
      </c>
      <c r="J12" s="16">
        <f t="shared" si="2"/>
        <v>0.10559006211180121</v>
      </c>
      <c r="K12" s="25">
        <f t="shared" si="4"/>
        <v>0.33333333333333331</v>
      </c>
      <c r="L12" s="22">
        <v>11</v>
      </c>
      <c r="AC12">
        <v>52</v>
      </c>
      <c r="AD12">
        <f t="shared" ca="1" si="5"/>
        <v>82</v>
      </c>
      <c r="AE12">
        <v>57</v>
      </c>
      <c r="AF12">
        <v>8</v>
      </c>
      <c r="AG12">
        <f t="shared" si="6"/>
        <v>64</v>
      </c>
      <c r="AH12">
        <f t="shared" si="7"/>
        <v>12.8</v>
      </c>
    </row>
    <row r="13" spans="1:34" x14ac:dyDescent="0.2">
      <c r="A13" s="13"/>
      <c r="B13">
        <v>0.18452380952380951</v>
      </c>
      <c r="C13">
        <f t="shared" si="0"/>
        <v>18</v>
      </c>
      <c r="D13">
        <f>COUNT($B$2:B12)/COUNT($B$2:$B$31)</f>
        <v>0.36666666666666664</v>
      </c>
      <c r="G13" s="15"/>
      <c r="H13" s="21">
        <f t="shared" si="1"/>
        <v>0.20199754986940344</v>
      </c>
      <c r="I13" s="29">
        <f t="shared" si="3"/>
        <v>0.22589843149815686</v>
      </c>
      <c r="J13" s="16">
        <f t="shared" si="2"/>
        <v>0.10559006211180121</v>
      </c>
      <c r="K13" s="25">
        <f t="shared" si="4"/>
        <v>0.36666666666666664</v>
      </c>
      <c r="L13" s="22">
        <v>12</v>
      </c>
      <c r="AC13">
        <v>52</v>
      </c>
      <c r="AD13">
        <f t="shared" ca="1" si="5"/>
        <v>86</v>
      </c>
      <c r="AE13">
        <v>69</v>
      </c>
      <c r="AF13">
        <v>9</v>
      </c>
      <c r="AG13">
        <f t="shared" si="6"/>
        <v>81</v>
      </c>
      <c r="AH13">
        <f t="shared" si="7"/>
        <v>16.2</v>
      </c>
    </row>
    <row r="14" spans="1:34" x14ac:dyDescent="0.2">
      <c r="A14" s="13"/>
      <c r="B14">
        <v>0.18452380952380951</v>
      </c>
      <c r="C14">
        <f t="shared" si="0"/>
        <v>18</v>
      </c>
      <c r="D14">
        <f>COUNT($B$2:B13)/COUNT($B$2:$B$31)</f>
        <v>0.4</v>
      </c>
      <c r="G14" s="15"/>
      <c r="H14" s="21">
        <f t="shared" si="1"/>
        <v>0.20199754986940344</v>
      </c>
      <c r="I14" s="29">
        <f t="shared" si="3"/>
        <v>0.22589843149815686</v>
      </c>
      <c r="J14" s="16">
        <f t="shared" si="2"/>
        <v>0.10559006211180121</v>
      </c>
      <c r="K14" s="25">
        <f t="shared" si="4"/>
        <v>0.4</v>
      </c>
      <c r="L14" s="22">
        <v>13</v>
      </c>
      <c r="AC14">
        <v>52</v>
      </c>
      <c r="AD14">
        <f t="shared" ca="1" si="5"/>
        <v>30</v>
      </c>
      <c r="AE14">
        <v>70</v>
      </c>
      <c r="AF14">
        <v>10</v>
      </c>
      <c r="AG14">
        <f t="shared" si="6"/>
        <v>100</v>
      </c>
      <c r="AH14">
        <f t="shared" si="7"/>
        <v>20</v>
      </c>
    </row>
    <row r="15" spans="1:34" x14ac:dyDescent="0.2">
      <c r="A15" s="13"/>
      <c r="B15">
        <v>0.20833333333333329</v>
      </c>
      <c r="C15">
        <f t="shared" si="0"/>
        <v>15</v>
      </c>
      <c r="D15">
        <f>COUNT($B$2:B14)/COUNT($B$2:$B$31)</f>
        <v>0.43333333333333335</v>
      </c>
      <c r="G15" s="15"/>
      <c r="H15" s="21">
        <f t="shared" si="1"/>
        <v>0.20199754986940344</v>
      </c>
      <c r="I15" s="29">
        <f t="shared" si="3"/>
        <v>0.27833123669956616</v>
      </c>
      <c r="J15" s="16">
        <f t="shared" si="2"/>
        <v>0.13043478260869557</v>
      </c>
      <c r="K15" s="25">
        <f t="shared" si="4"/>
        <v>0.43333333333333335</v>
      </c>
      <c r="L15" s="22">
        <v>14</v>
      </c>
      <c r="AC15">
        <v>53</v>
      </c>
      <c r="AD15">
        <f t="shared" ca="1" si="5"/>
        <v>61</v>
      </c>
      <c r="AE15">
        <v>70</v>
      </c>
      <c r="AF15">
        <v>11</v>
      </c>
      <c r="AG15">
        <f t="shared" si="6"/>
        <v>121</v>
      </c>
      <c r="AH15">
        <f t="shared" si="7"/>
        <v>24.2</v>
      </c>
    </row>
    <row r="16" spans="1:34" x14ac:dyDescent="0.2">
      <c r="A16" s="13"/>
      <c r="B16">
        <v>0.20833333333333329</v>
      </c>
      <c r="C16">
        <f t="shared" si="0"/>
        <v>15</v>
      </c>
      <c r="D16">
        <f>COUNT($B$2:B15)/COUNT($B$2:$B$31)</f>
        <v>0.46666666666666667</v>
      </c>
      <c r="G16" s="15"/>
      <c r="H16" s="21">
        <f t="shared" si="1"/>
        <v>0.20199754986940344</v>
      </c>
      <c r="I16" s="29">
        <f t="shared" si="3"/>
        <v>0.27833123669956616</v>
      </c>
      <c r="J16" s="16">
        <f t="shared" si="2"/>
        <v>0.13043478260869557</v>
      </c>
      <c r="K16" s="25">
        <f t="shared" si="4"/>
        <v>0.46666666666666667</v>
      </c>
      <c r="L16" s="22">
        <v>15</v>
      </c>
      <c r="AC16">
        <v>53</v>
      </c>
      <c r="AD16">
        <f t="shared" ca="1" si="5"/>
        <v>92</v>
      </c>
      <c r="AE16">
        <v>70</v>
      </c>
      <c r="AF16">
        <v>12</v>
      </c>
      <c r="AG16">
        <f t="shared" si="6"/>
        <v>144</v>
      </c>
      <c r="AH16">
        <f t="shared" si="7"/>
        <v>28.8</v>
      </c>
    </row>
    <row r="17" spans="1:34" x14ac:dyDescent="0.2">
      <c r="A17" s="13"/>
      <c r="B17">
        <v>0.20833333333333329</v>
      </c>
      <c r="C17">
        <f t="shared" si="0"/>
        <v>15</v>
      </c>
      <c r="D17">
        <f>COUNT($B$2:B16)/COUNT($B$2:$B$31)</f>
        <v>0.5</v>
      </c>
      <c r="G17" s="15"/>
      <c r="H17" s="21">
        <f t="shared" si="1"/>
        <v>0.20199754986940344</v>
      </c>
      <c r="I17" s="29">
        <f t="shared" si="3"/>
        <v>0.27833123669956616</v>
      </c>
      <c r="J17" s="16">
        <f t="shared" si="2"/>
        <v>0.13043478260869557</v>
      </c>
      <c r="K17" s="25">
        <f t="shared" si="4"/>
        <v>0.5</v>
      </c>
      <c r="L17" s="22">
        <v>16</v>
      </c>
      <c r="AC17">
        <v>54</v>
      </c>
      <c r="AD17">
        <f t="shared" ca="1" si="5"/>
        <v>50</v>
      </c>
      <c r="AE17">
        <v>70</v>
      </c>
      <c r="AF17">
        <v>13</v>
      </c>
      <c r="AG17">
        <f t="shared" si="6"/>
        <v>169</v>
      </c>
      <c r="AH17">
        <f t="shared" si="7"/>
        <v>33.799999999999997</v>
      </c>
    </row>
    <row r="18" spans="1:34" x14ac:dyDescent="0.2">
      <c r="A18" s="13"/>
      <c r="B18">
        <v>0.2416666666666667</v>
      </c>
      <c r="C18">
        <f t="shared" si="0"/>
        <v>10</v>
      </c>
      <c r="D18">
        <f>COUNT($B$2:B17)/COUNT($B$2:$B$31)</f>
        <v>0.53333333333333333</v>
      </c>
      <c r="G18" s="15"/>
      <c r="H18" s="21">
        <f t="shared" si="1"/>
        <v>0.20199754986940344</v>
      </c>
      <c r="I18" s="29">
        <f t="shared" si="3"/>
        <v>0.36152599403647456</v>
      </c>
      <c r="J18" s="16">
        <f t="shared" si="2"/>
        <v>0.16521739130434784</v>
      </c>
      <c r="K18" s="25">
        <f t="shared" si="4"/>
        <v>0.53333333333333333</v>
      </c>
      <c r="L18" s="22">
        <v>17</v>
      </c>
      <c r="AC18">
        <v>54</v>
      </c>
      <c r="AD18">
        <f t="shared" ca="1" si="5"/>
        <v>42</v>
      </c>
      <c r="AE18">
        <v>76</v>
      </c>
      <c r="AF18">
        <v>14</v>
      </c>
      <c r="AG18">
        <f t="shared" si="6"/>
        <v>196</v>
      </c>
      <c r="AH18">
        <f t="shared" si="7"/>
        <v>39.200000000000003</v>
      </c>
    </row>
    <row r="19" spans="1:34" x14ac:dyDescent="0.2">
      <c r="A19" s="13"/>
      <c r="B19">
        <v>0.2416666666666667</v>
      </c>
      <c r="C19">
        <f t="shared" si="0"/>
        <v>10</v>
      </c>
      <c r="D19">
        <f>COUNT($B$2:B18)/COUNT($B$2:$B$31)</f>
        <v>0.56666666666666665</v>
      </c>
      <c r="G19" s="15"/>
      <c r="H19" s="21">
        <f t="shared" si="1"/>
        <v>0.20199754986940344</v>
      </c>
      <c r="I19" s="29">
        <f t="shared" si="3"/>
        <v>0.36152599403647456</v>
      </c>
      <c r="J19" s="16">
        <f t="shared" si="2"/>
        <v>0.16521739130434784</v>
      </c>
      <c r="K19" s="25">
        <f t="shared" si="4"/>
        <v>0.56666666666666665</v>
      </c>
      <c r="L19" s="22">
        <v>18</v>
      </c>
      <c r="AC19">
        <v>54</v>
      </c>
      <c r="AD19">
        <f t="shared" ca="1" si="5"/>
        <v>30</v>
      </c>
      <c r="AE19">
        <v>80</v>
      </c>
      <c r="AF19">
        <v>15</v>
      </c>
      <c r="AG19">
        <f t="shared" si="6"/>
        <v>225</v>
      </c>
      <c r="AH19">
        <f t="shared" si="7"/>
        <v>45</v>
      </c>
    </row>
    <row r="20" spans="1:34" x14ac:dyDescent="0.2">
      <c r="A20" s="13"/>
      <c r="B20">
        <v>0.2416666666666667</v>
      </c>
      <c r="C20">
        <f t="shared" si="0"/>
        <v>10</v>
      </c>
      <c r="D20">
        <f>COUNT($B$2:B19)/COUNT($B$2:$B$31)</f>
        <v>0.6</v>
      </c>
      <c r="G20" s="15"/>
      <c r="H20" s="21">
        <f t="shared" si="1"/>
        <v>0.20199754986940344</v>
      </c>
      <c r="I20" s="29">
        <f t="shared" si="3"/>
        <v>0.36152599403647456</v>
      </c>
      <c r="J20" s="16">
        <f t="shared" si="2"/>
        <v>0.16521739130434784</v>
      </c>
      <c r="K20" s="25">
        <f t="shared" si="4"/>
        <v>0.6</v>
      </c>
      <c r="L20" s="22">
        <v>19</v>
      </c>
      <c r="AC20">
        <v>54</v>
      </c>
      <c r="AD20">
        <f t="shared" ca="1" si="5"/>
        <v>84</v>
      </c>
      <c r="AE20">
        <v>80</v>
      </c>
      <c r="AF20">
        <v>16</v>
      </c>
      <c r="AG20">
        <f t="shared" si="6"/>
        <v>256</v>
      </c>
      <c r="AH20">
        <f t="shared" si="7"/>
        <v>51.2</v>
      </c>
    </row>
    <row r="21" spans="1:34" x14ac:dyDescent="0.2">
      <c r="A21" s="13"/>
      <c r="B21">
        <v>0.2416666666666667</v>
      </c>
      <c r="C21">
        <f t="shared" si="0"/>
        <v>10</v>
      </c>
      <c r="D21">
        <f>COUNT($B$2:B20)/COUNT($B$2:$B$31)</f>
        <v>0.6333333333333333</v>
      </c>
      <c r="G21" s="15"/>
      <c r="H21" s="21">
        <f t="shared" si="1"/>
        <v>0.20199754986940344</v>
      </c>
      <c r="I21" s="29">
        <f t="shared" si="3"/>
        <v>0.36152599403647456</v>
      </c>
      <c r="J21" s="16">
        <f t="shared" si="2"/>
        <v>0.16521739130434784</v>
      </c>
      <c r="K21" s="25">
        <f t="shared" si="4"/>
        <v>0.6333333333333333</v>
      </c>
      <c r="L21" s="22">
        <v>20</v>
      </c>
      <c r="AC21">
        <v>54</v>
      </c>
      <c r="AD21">
        <f t="shared" ca="1" si="5"/>
        <v>54</v>
      </c>
      <c r="AE21">
        <v>80</v>
      </c>
      <c r="AF21">
        <v>17</v>
      </c>
      <c r="AG21">
        <f t="shared" si="6"/>
        <v>289</v>
      </c>
      <c r="AH21">
        <f t="shared" si="7"/>
        <v>57.8</v>
      </c>
    </row>
    <row r="22" spans="1:34" x14ac:dyDescent="0.2">
      <c r="A22" s="13"/>
      <c r="B22">
        <v>0.2416666666666667</v>
      </c>
      <c r="C22">
        <f t="shared" si="0"/>
        <v>10</v>
      </c>
      <c r="D22">
        <f>COUNT($B$2:B21)/COUNT($B$2:$B$31)</f>
        <v>0.66666666666666663</v>
      </c>
      <c r="G22" s="15"/>
      <c r="H22" s="21">
        <f t="shared" si="1"/>
        <v>0.20199754986940344</v>
      </c>
      <c r="I22" s="29">
        <f t="shared" si="3"/>
        <v>0.36152599403647456</v>
      </c>
      <c r="J22" s="16">
        <f t="shared" si="2"/>
        <v>0.16521739130434784</v>
      </c>
      <c r="K22" s="25">
        <f t="shared" si="4"/>
        <v>0.66666666666666663</v>
      </c>
      <c r="L22" s="22">
        <v>21</v>
      </c>
      <c r="AC22">
        <v>54</v>
      </c>
      <c r="AD22">
        <f t="shared" ca="1" si="5"/>
        <v>60</v>
      </c>
      <c r="AE22">
        <v>85</v>
      </c>
      <c r="AF22">
        <v>18</v>
      </c>
      <c r="AG22">
        <f t="shared" si="6"/>
        <v>324</v>
      </c>
      <c r="AH22">
        <f t="shared" si="7"/>
        <v>64.8</v>
      </c>
    </row>
    <row r="23" spans="1:34" x14ac:dyDescent="0.2">
      <c r="A23" s="13"/>
      <c r="B23">
        <v>0.29166666666666669</v>
      </c>
      <c r="C23">
        <f t="shared" si="0"/>
        <v>7</v>
      </c>
      <c r="D23">
        <f>COUNT($B$2:B22)/COUNT($B$2:$B$31)</f>
        <v>0.7</v>
      </c>
      <c r="G23" s="15"/>
      <c r="H23" s="21">
        <f t="shared" si="1"/>
        <v>0.20199754986940344</v>
      </c>
      <c r="I23" s="29">
        <f t="shared" si="3"/>
        <v>0.43125596098282598</v>
      </c>
      <c r="J23" s="16">
        <f t="shared" si="2"/>
        <v>0.21739130434782605</v>
      </c>
      <c r="K23" s="25">
        <f t="shared" si="4"/>
        <v>0.7</v>
      </c>
      <c r="L23" s="22">
        <v>22</v>
      </c>
      <c r="AC23">
        <v>55</v>
      </c>
      <c r="AD23">
        <f t="shared" ca="1" si="5"/>
        <v>68</v>
      </c>
      <c r="AE23">
        <v>85</v>
      </c>
      <c r="AF23">
        <v>19</v>
      </c>
      <c r="AG23">
        <f t="shared" si="6"/>
        <v>361</v>
      </c>
      <c r="AH23">
        <f t="shared" si="7"/>
        <v>72.2</v>
      </c>
    </row>
    <row r="24" spans="1:34" x14ac:dyDescent="0.2">
      <c r="A24" s="13"/>
      <c r="B24">
        <v>0.29166666666666669</v>
      </c>
      <c r="C24">
        <f t="shared" si="0"/>
        <v>7</v>
      </c>
      <c r="D24">
        <f>COUNT($B$2:B23)/COUNT($B$2:$B$31)</f>
        <v>0.73333333333333328</v>
      </c>
      <c r="G24" s="15"/>
      <c r="H24" s="21">
        <f t="shared" si="1"/>
        <v>0.20199754986940344</v>
      </c>
      <c r="I24" s="29">
        <f t="shared" si="3"/>
        <v>0.43125596098282598</v>
      </c>
      <c r="J24" s="16">
        <f t="shared" si="2"/>
        <v>0.21739130434782605</v>
      </c>
      <c r="K24" s="25">
        <f t="shared" si="4"/>
        <v>0.73333333333333328</v>
      </c>
      <c r="L24" s="22">
        <v>23</v>
      </c>
      <c r="AC24">
        <v>55</v>
      </c>
      <c r="AD24">
        <f t="shared" ca="1" si="5"/>
        <v>73</v>
      </c>
      <c r="AE24">
        <v>87</v>
      </c>
      <c r="AF24">
        <v>20</v>
      </c>
      <c r="AG24">
        <f t="shared" si="6"/>
        <v>400</v>
      </c>
      <c r="AH24">
        <f t="shared" si="7"/>
        <v>80</v>
      </c>
    </row>
    <row r="25" spans="1:34" x14ac:dyDescent="0.2">
      <c r="A25" s="13"/>
      <c r="B25">
        <v>0.29166666666666669</v>
      </c>
      <c r="C25">
        <f t="shared" si="0"/>
        <v>7</v>
      </c>
      <c r="D25">
        <f>COUNT($B$2:B24)/COUNT($B$2:$B$31)</f>
        <v>0.76666666666666672</v>
      </c>
      <c r="G25" s="15"/>
      <c r="H25" s="21">
        <f t="shared" si="1"/>
        <v>0.20199754986940344</v>
      </c>
      <c r="I25" s="29">
        <f t="shared" si="3"/>
        <v>0.43125596098282598</v>
      </c>
      <c r="J25" s="16">
        <f t="shared" si="2"/>
        <v>0.21739130434782605</v>
      </c>
      <c r="K25" s="25">
        <f t="shared" ref="K25:K26" si="8">D25</f>
        <v>0.76666666666666672</v>
      </c>
      <c r="L25" s="22">
        <v>24</v>
      </c>
      <c r="AC25">
        <v>55</v>
      </c>
      <c r="AD25">
        <f t="shared" ca="1" si="5"/>
        <v>91</v>
      </c>
      <c r="AE25">
        <v>89</v>
      </c>
      <c r="AF25">
        <v>21</v>
      </c>
      <c r="AG25">
        <f t="shared" si="6"/>
        <v>441</v>
      </c>
      <c r="AH25">
        <f t="shared" si="7"/>
        <v>88.2</v>
      </c>
    </row>
    <row r="26" spans="1:34" ht="16" thickBot="1" x14ac:dyDescent="0.25">
      <c r="A26" s="13"/>
      <c r="B26">
        <v>0.375</v>
      </c>
      <c r="C26">
        <f t="shared" si="0"/>
        <v>4</v>
      </c>
      <c r="D26">
        <f>COUNT($B$2:B25)/COUNT($B$2:$B$31)</f>
        <v>0.8</v>
      </c>
      <c r="G26" s="15"/>
      <c r="H26" s="21">
        <f t="shared" si="1"/>
        <v>0.20199754986940344</v>
      </c>
      <c r="I26" s="29">
        <f t="shared" si="3"/>
        <v>0.52300049742274002</v>
      </c>
      <c r="J26" s="16">
        <f t="shared" si="2"/>
        <v>0.30434782608695649</v>
      </c>
      <c r="K26" s="25">
        <f t="shared" si="8"/>
        <v>0.8</v>
      </c>
      <c r="L26" s="23"/>
      <c r="AC26">
        <v>55</v>
      </c>
      <c r="AD26">
        <f t="shared" ca="1" si="5"/>
        <v>98</v>
      </c>
      <c r="AE26">
        <v>94</v>
      </c>
      <c r="AF26">
        <v>22</v>
      </c>
      <c r="AG26">
        <f t="shared" si="6"/>
        <v>484</v>
      </c>
      <c r="AH26">
        <f t="shared" si="7"/>
        <v>96.8</v>
      </c>
    </row>
    <row r="27" spans="1:34" ht="16" thickBot="1" x14ac:dyDescent="0.25">
      <c r="B27">
        <v>0.375</v>
      </c>
      <c r="C27">
        <f t="shared" si="0"/>
        <v>4</v>
      </c>
      <c r="D27">
        <f>COUNT($B$2:B26)/COUNT($B$2:$B$31)</f>
        <v>0.83333333333333337</v>
      </c>
      <c r="G27" s="15"/>
      <c r="H27" s="21">
        <f t="shared" si="1"/>
        <v>0.20199754986940344</v>
      </c>
      <c r="I27" s="29">
        <f t="shared" si="3"/>
        <v>0.52300049742274002</v>
      </c>
      <c r="J27" s="16">
        <f t="shared" si="2"/>
        <v>0.30434782608695649</v>
      </c>
      <c r="K27" s="25">
        <f t="shared" ref="K27:K31" si="9">D27</f>
        <v>0.83333333333333337</v>
      </c>
      <c r="L27" s="23"/>
      <c r="AC27">
        <v>55</v>
      </c>
      <c r="AD27">
        <f t="shared" ca="1" si="5"/>
        <v>49</v>
      </c>
      <c r="AE27">
        <v>97</v>
      </c>
      <c r="AF27">
        <v>23</v>
      </c>
      <c r="AG27">
        <f t="shared" si="6"/>
        <v>529</v>
      </c>
      <c r="AH27">
        <f t="shared" si="7"/>
        <v>105.8</v>
      </c>
    </row>
    <row r="28" spans="1:34" ht="16" thickBot="1" x14ac:dyDescent="0.25">
      <c r="B28">
        <v>0.375</v>
      </c>
      <c r="C28">
        <f t="shared" si="0"/>
        <v>4</v>
      </c>
      <c r="D28">
        <f>COUNT($B$2:B27)/COUNT($B$2:$B$31)</f>
        <v>0.8666666666666667</v>
      </c>
      <c r="G28" s="15"/>
      <c r="H28" s="21">
        <f t="shared" si="1"/>
        <v>0.20199754986940344</v>
      </c>
      <c r="I28" s="29">
        <f t="shared" si="3"/>
        <v>0.52300049742274002</v>
      </c>
      <c r="J28" s="16">
        <f t="shared" si="2"/>
        <v>0.30434782608695649</v>
      </c>
      <c r="K28" s="25">
        <f t="shared" si="9"/>
        <v>0.8666666666666667</v>
      </c>
      <c r="L28" s="23"/>
      <c r="AC28">
        <v>55</v>
      </c>
      <c r="AD28">
        <f t="shared" ca="1" si="5"/>
        <v>59</v>
      </c>
      <c r="AE28">
        <v>100</v>
      </c>
      <c r="AF28">
        <v>24</v>
      </c>
      <c r="AG28">
        <f t="shared" si="6"/>
        <v>576</v>
      </c>
      <c r="AH28">
        <f t="shared" si="7"/>
        <v>115.2</v>
      </c>
    </row>
    <row r="29" spans="1:34" ht="16" thickBot="1" x14ac:dyDescent="0.25">
      <c r="B29">
        <v>0.54166666666666663</v>
      </c>
      <c r="C29">
        <f t="shared" si="0"/>
        <v>3</v>
      </c>
      <c r="D29">
        <f>COUNT($B$2:B28)/COUNT($B$2:$B$31)</f>
        <v>0.9</v>
      </c>
      <c r="G29" s="15"/>
      <c r="H29" s="21">
        <f t="shared" si="1"/>
        <v>0.20199754986940344</v>
      </c>
      <c r="I29" s="29">
        <f t="shared" si="3"/>
        <v>0.6453093824592222</v>
      </c>
      <c r="J29" s="16">
        <f t="shared" si="2"/>
        <v>0.47826086956521724</v>
      </c>
      <c r="K29" s="25">
        <f t="shared" si="9"/>
        <v>0.9</v>
      </c>
      <c r="L29" s="23"/>
      <c r="AC29">
        <v>56</v>
      </c>
      <c r="AD29">
        <f t="shared" ca="1" si="5"/>
        <v>35</v>
      </c>
    </row>
    <row r="30" spans="1:34" ht="16" thickBot="1" x14ac:dyDescent="0.25">
      <c r="B30">
        <v>1.041666666666667</v>
      </c>
      <c r="C30">
        <f t="shared" si="0"/>
        <v>1</v>
      </c>
      <c r="D30">
        <f>COUNT($B$2:B29)/COUNT($B$2:$B$31)</f>
        <v>0.93333333333333335</v>
      </c>
      <c r="G30" s="15"/>
      <c r="H30" s="21">
        <f t="shared" si="1"/>
        <v>0.20199754986940344</v>
      </c>
      <c r="I30" s="29">
        <f t="shared" si="3"/>
        <v>1</v>
      </c>
      <c r="J30" s="16">
        <f t="shared" si="2"/>
        <v>1</v>
      </c>
      <c r="K30" s="25">
        <f t="shared" si="9"/>
        <v>0.93333333333333335</v>
      </c>
      <c r="L30" s="23"/>
      <c r="AC30">
        <v>57</v>
      </c>
      <c r="AD30">
        <f t="shared" ca="1" si="5"/>
        <v>44</v>
      </c>
    </row>
    <row r="31" spans="1:34" ht="16" thickBot="1" x14ac:dyDescent="0.25">
      <c r="B31">
        <v>1.041666666666667</v>
      </c>
      <c r="C31">
        <f t="shared" si="0"/>
        <v>1</v>
      </c>
      <c r="D31">
        <f>COUNT($B$2:B30)/COUNT($B$2:$B$31)</f>
        <v>0.96666666666666667</v>
      </c>
      <c r="G31" s="15"/>
      <c r="H31" s="21">
        <f t="shared" si="1"/>
        <v>0.20199754986940344</v>
      </c>
      <c r="I31" s="30">
        <f t="shared" si="3"/>
        <v>1</v>
      </c>
      <c r="J31" s="17">
        <f t="shared" si="2"/>
        <v>1</v>
      </c>
      <c r="K31" s="26">
        <f t="shared" si="9"/>
        <v>0.96666666666666667</v>
      </c>
      <c r="L31" s="23"/>
      <c r="AC31">
        <v>59</v>
      </c>
      <c r="AD31">
        <f t="shared" ca="1" si="5"/>
        <v>46</v>
      </c>
    </row>
    <row r="32" spans="1:34" x14ac:dyDescent="0.2">
      <c r="AC32">
        <v>63</v>
      </c>
      <c r="AD32">
        <f t="shared" ca="1" si="5"/>
        <v>94</v>
      </c>
    </row>
    <row r="33" spans="2:30" x14ac:dyDescent="0.2">
      <c r="AC33">
        <v>65</v>
      </c>
      <c r="AD33">
        <f t="shared" ca="1" si="5"/>
        <v>69</v>
      </c>
    </row>
    <row r="34" spans="2:30" x14ac:dyDescent="0.2">
      <c r="B34" s="8" t="s">
        <v>440</v>
      </c>
      <c r="C34" s="11">
        <f>MEDIAN(B2:B26)</f>
        <v>0.18452380952380951</v>
      </c>
    </row>
    <row r="35" spans="2:30" x14ac:dyDescent="0.2">
      <c r="B35" s="8" t="s">
        <v>445</v>
      </c>
      <c r="C35" s="11">
        <f>AVERAGE(B2:B31)</f>
        <v>0.276914318624845</v>
      </c>
      <c r="D35" s="2"/>
    </row>
    <row r="36" spans="2:30" x14ac:dyDescent="0.2">
      <c r="B36" s="9" t="s">
        <v>441</v>
      </c>
      <c r="C36" s="12">
        <f>MAX(B2:B31)</f>
        <v>1.041666666666667</v>
      </c>
    </row>
    <row r="37" spans="2:30" ht="16" thickBot="1" x14ac:dyDescent="0.25">
      <c r="B37" s="9" t="s">
        <v>454</v>
      </c>
      <c r="C37" s="9">
        <f>STDEV(B2:B31)</f>
        <v>0.23046806710220208</v>
      </c>
      <c r="D37">
        <f>C37/C36</f>
        <v>0.22124934441811392</v>
      </c>
      <c r="E37">
        <f>C37/(C36-C35)</f>
        <v>0.30136300685094269</v>
      </c>
      <c r="F37">
        <f>C37/C35</f>
        <v>0.83227212029592856</v>
      </c>
    </row>
    <row r="38" spans="2:30" ht="16" thickBot="1" x14ac:dyDescent="0.25">
      <c r="B38" s="10" t="s">
        <v>453</v>
      </c>
      <c r="C38" s="34">
        <f>0.5*(1-(C35/C36))</f>
        <v>0.36708112706007445</v>
      </c>
    </row>
    <row r="39" spans="2:30" x14ac:dyDescent="0.2">
      <c r="C39" s="7"/>
    </row>
    <row r="40" spans="2:30" x14ac:dyDescent="0.2">
      <c r="F40">
        <v>0.1130952380952381</v>
      </c>
    </row>
    <row r="41" spans="2:30" x14ac:dyDescent="0.2">
      <c r="F41">
        <v>0.375</v>
      </c>
    </row>
    <row r="42" spans="2:30" x14ac:dyDescent="0.2">
      <c r="F42">
        <v>0.2416666666666667</v>
      </c>
    </row>
    <row r="43" spans="2:30" x14ac:dyDescent="0.2">
      <c r="F43">
        <v>8.3333333333333329E-2</v>
      </c>
    </row>
    <row r="44" spans="2:30" x14ac:dyDescent="0.2">
      <c r="F44">
        <v>0.15277777777777779</v>
      </c>
    </row>
    <row r="45" spans="2:30" x14ac:dyDescent="0.2">
      <c r="F45">
        <v>0.54166666666666663</v>
      </c>
    </row>
    <row r="46" spans="2:30" x14ac:dyDescent="0.2">
      <c r="F46">
        <v>0.15277777777777779</v>
      </c>
    </row>
    <row r="47" spans="2:30" x14ac:dyDescent="0.2">
      <c r="F47">
        <v>0.375</v>
      </c>
    </row>
    <row r="48" spans="2:30" x14ac:dyDescent="0.2">
      <c r="F48">
        <v>0.29166666666666669</v>
      </c>
    </row>
    <row r="49" spans="6:6" x14ac:dyDescent="0.2">
      <c r="F49">
        <v>0.2416666666666667</v>
      </c>
    </row>
    <row r="50" spans="6:6" x14ac:dyDescent="0.2">
      <c r="F50">
        <v>0.16666666666666671</v>
      </c>
    </row>
    <row r="51" spans="6:6" x14ac:dyDescent="0.2">
      <c r="F51">
        <v>0.375</v>
      </c>
    </row>
    <row r="52" spans="6:6" x14ac:dyDescent="0.2">
      <c r="F52">
        <v>0.18452380952380951</v>
      </c>
    </row>
    <row r="53" spans="6:6" x14ac:dyDescent="0.2">
      <c r="F53">
        <v>0.16666666666666671</v>
      </c>
    </row>
    <row r="54" spans="6:6" x14ac:dyDescent="0.2">
      <c r="F54">
        <v>0.2416666666666667</v>
      </c>
    </row>
    <row r="55" spans="6:6" x14ac:dyDescent="0.2">
      <c r="F55">
        <v>0.2416666666666667</v>
      </c>
    </row>
    <row r="56" spans="6:6" x14ac:dyDescent="0.2">
      <c r="F56">
        <v>1.041666666666667</v>
      </c>
    </row>
    <row r="57" spans="6:6" x14ac:dyDescent="0.2">
      <c r="F57">
        <v>0.20833333333333329</v>
      </c>
    </row>
    <row r="58" spans="6:6" x14ac:dyDescent="0.2">
      <c r="F58">
        <v>0.29166666666666669</v>
      </c>
    </row>
    <row r="59" spans="6:6" x14ac:dyDescent="0.2">
      <c r="F59">
        <v>0.18452380952380951</v>
      </c>
    </row>
    <row r="60" spans="6:6" x14ac:dyDescent="0.2">
      <c r="F60">
        <v>0.1325757575757576</v>
      </c>
    </row>
    <row r="61" spans="6:6" x14ac:dyDescent="0.2">
      <c r="F61">
        <v>0.29166666666666669</v>
      </c>
    </row>
    <row r="62" spans="6:6" x14ac:dyDescent="0.2">
      <c r="F62">
        <v>0.125</v>
      </c>
    </row>
    <row r="63" spans="6:6" x14ac:dyDescent="0.2">
      <c r="F63">
        <v>0.18452380952380951</v>
      </c>
    </row>
    <row r="64" spans="6:6" x14ac:dyDescent="0.2">
      <c r="F64">
        <v>0.20833333333333329</v>
      </c>
    </row>
    <row r="65" spans="6:6" x14ac:dyDescent="0.2">
      <c r="F65">
        <v>0.1083333333333333</v>
      </c>
    </row>
    <row r="66" spans="6:6" x14ac:dyDescent="0.2">
      <c r="F66">
        <v>1.041666666666667</v>
      </c>
    </row>
    <row r="67" spans="6:6" x14ac:dyDescent="0.2">
      <c r="F67">
        <v>0.2416666666666667</v>
      </c>
    </row>
    <row r="68" spans="6:6" x14ac:dyDescent="0.2">
      <c r="F68">
        <v>9.4298245614035076E-2</v>
      </c>
    </row>
    <row r="69" spans="6:6" x14ac:dyDescent="0.2">
      <c r="F69">
        <v>0.20833333333333329</v>
      </c>
    </row>
  </sheetData>
  <sortState xmlns:xlrd2="http://schemas.microsoft.com/office/spreadsheetml/2017/richdata2" ref="B2:B31">
    <sortCondition ref="B2:B31"/>
  </sortState>
  <conditionalFormatting sqref="K2:K3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3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3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5:G39">
    <cfRule type="top10" dxfId="1" priority="10" rank="1"/>
  </conditionalFormatting>
  <conditionalFormatting sqref="G45:G69">
    <cfRule type="top10" dxfId="0" priority="8" rank="1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4BD23-F093-3540-81AE-452C734E78EF}">
  <dimension ref="B2:J32"/>
  <sheetViews>
    <sheetView topLeftCell="C1" zoomScale="164" workbookViewId="0">
      <selection activeCell="I4" sqref="I4"/>
    </sheetView>
  </sheetViews>
  <sheetFormatPr baseColWidth="10" defaultRowHeight="15" x14ac:dyDescent="0.2"/>
  <cols>
    <col min="3" max="3" width="11.83203125" bestFit="1" customWidth="1"/>
  </cols>
  <sheetData>
    <row r="2" spans="2:10" x14ac:dyDescent="0.2">
      <c r="B2" s="4">
        <v>0</v>
      </c>
    </row>
    <row r="3" spans="2:10" x14ac:dyDescent="0.2">
      <c r="B3" s="4">
        <v>0</v>
      </c>
      <c r="F3" s="35"/>
      <c r="G3" s="36">
        <v>0.113095</v>
      </c>
      <c r="H3">
        <f>RANK(G3,$G$3:$G$32)</f>
        <v>27</v>
      </c>
      <c r="I3" s="36">
        <v>27</v>
      </c>
    </row>
    <row r="4" spans="2:10" x14ac:dyDescent="0.2">
      <c r="B4" s="4">
        <v>0</v>
      </c>
      <c r="F4" s="35"/>
      <c r="G4" s="36">
        <v>0.375</v>
      </c>
      <c r="H4">
        <f t="shared" ref="H4:H32" si="0">RANK(G4,$G$3:$G$32)</f>
        <v>4</v>
      </c>
      <c r="I4" s="36">
        <v>4</v>
      </c>
      <c r="J4" s="35"/>
    </row>
    <row r="5" spans="2:10" x14ac:dyDescent="0.2">
      <c r="B5" s="4">
        <v>0</v>
      </c>
      <c r="F5" s="35"/>
      <c r="G5" s="36">
        <v>0.24166699999999999</v>
      </c>
      <c r="H5">
        <f t="shared" si="0"/>
        <v>10</v>
      </c>
      <c r="I5" s="36">
        <v>10</v>
      </c>
      <c r="J5" s="35"/>
    </row>
    <row r="6" spans="2:10" x14ac:dyDescent="0.2">
      <c r="B6" s="4">
        <v>0</v>
      </c>
      <c r="F6" s="35"/>
      <c r="G6" s="36">
        <v>8.3333000000000004E-2</v>
      </c>
      <c r="H6">
        <f t="shared" si="0"/>
        <v>30</v>
      </c>
      <c r="I6" s="36">
        <v>30</v>
      </c>
      <c r="J6" s="35"/>
    </row>
    <row r="7" spans="2:10" x14ac:dyDescent="0.2">
      <c r="B7" s="4">
        <v>1.652348242967234E-7</v>
      </c>
      <c r="F7" s="35"/>
      <c r="G7" s="36">
        <v>0.152778</v>
      </c>
      <c r="H7">
        <f t="shared" si="0"/>
        <v>23</v>
      </c>
      <c r="I7" s="36">
        <v>23</v>
      </c>
      <c r="J7" s="35"/>
    </row>
    <row r="8" spans="2:10" x14ac:dyDescent="0.2">
      <c r="B8" s="4">
        <v>4.5296768573826712E-7</v>
      </c>
      <c r="F8" s="35"/>
      <c r="G8" s="36">
        <v>0.54166700000000001</v>
      </c>
      <c r="H8">
        <f t="shared" si="0"/>
        <v>3</v>
      </c>
      <c r="I8" s="36">
        <v>3</v>
      </c>
      <c r="J8" s="35"/>
    </row>
    <row r="9" spans="2:10" x14ac:dyDescent="0.2">
      <c r="B9" s="4">
        <v>1.0597713028365279E-6</v>
      </c>
      <c r="F9" s="35"/>
      <c r="G9" s="36">
        <v>0.152778</v>
      </c>
      <c r="H9">
        <f t="shared" si="0"/>
        <v>23</v>
      </c>
      <c r="I9" s="36">
        <v>23</v>
      </c>
      <c r="J9" s="35"/>
    </row>
    <row r="10" spans="2:10" x14ac:dyDescent="0.2">
      <c r="B10" s="4">
        <v>2.6237560116809619E-6</v>
      </c>
      <c r="F10" s="35"/>
      <c r="G10" s="36">
        <v>0.375</v>
      </c>
      <c r="H10">
        <f t="shared" si="0"/>
        <v>4</v>
      </c>
      <c r="I10" s="36">
        <v>4</v>
      </c>
      <c r="J10" s="35"/>
    </row>
    <row r="11" spans="2:10" x14ac:dyDescent="0.2">
      <c r="B11" s="4">
        <v>6.6042346352481211E-6</v>
      </c>
      <c r="F11" s="35"/>
      <c r="G11" s="36">
        <v>0.29166700000000001</v>
      </c>
      <c r="H11">
        <f t="shared" si="0"/>
        <v>7</v>
      </c>
      <c r="I11" s="36">
        <v>7</v>
      </c>
      <c r="J11" s="35"/>
    </row>
    <row r="12" spans="2:10" x14ac:dyDescent="0.2">
      <c r="B12" s="4">
        <v>7.6278814322110178E-6</v>
      </c>
      <c r="F12" s="35"/>
      <c r="G12" s="36">
        <v>0.24166699999999999</v>
      </c>
      <c r="H12">
        <f t="shared" si="0"/>
        <v>10</v>
      </c>
      <c r="I12" s="36">
        <v>10</v>
      </c>
      <c r="J12" s="35"/>
    </row>
    <row r="13" spans="2:10" x14ac:dyDescent="0.2">
      <c r="B13" s="4">
        <v>9.5198837051006578E-6</v>
      </c>
      <c r="F13" s="35"/>
      <c r="G13" s="36">
        <v>0.16666700000000001</v>
      </c>
      <c r="H13">
        <f t="shared" si="0"/>
        <v>21</v>
      </c>
      <c r="I13" s="36">
        <v>21</v>
      </c>
      <c r="J13" s="35"/>
    </row>
    <row r="14" spans="2:10" x14ac:dyDescent="0.2">
      <c r="B14" s="4">
        <v>1.728345857215472E-5</v>
      </c>
      <c r="F14" s="35"/>
      <c r="G14" s="36">
        <v>0.375</v>
      </c>
      <c r="H14">
        <f t="shared" si="0"/>
        <v>4</v>
      </c>
      <c r="I14" s="36">
        <v>4</v>
      </c>
      <c r="J14" s="35"/>
    </row>
    <row r="15" spans="2:10" x14ac:dyDescent="0.2">
      <c r="B15" s="4">
        <v>1.95388823759281E-5</v>
      </c>
      <c r="F15" s="35"/>
      <c r="G15" s="36">
        <v>0.18452399999999999</v>
      </c>
      <c r="H15">
        <f t="shared" si="0"/>
        <v>18</v>
      </c>
      <c r="I15" s="36">
        <v>18</v>
      </c>
      <c r="J15" s="35"/>
    </row>
    <row r="16" spans="2:10" x14ac:dyDescent="0.2">
      <c r="B16" s="4">
        <v>2.1711801884150169E-5</v>
      </c>
      <c r="F16" s="35"/>
      <c r="G16" s="36">
        <v>0.16666700000000001</v>
      </c>
      <c r="H16">
        <f t="shared" si="0"/>
        <v>21</v>
      </c>
      <c r="I16" s="36">
        <v>21</v>
      </c>
      <c r="J16" s="35"/>
    </row>
    <row r="17" spans="2:10" x14ac:dyDescent="0.2">
      <c r="B17" s="4">
        <v>2.8901734104046238E-5</v>
      </c>
      <c r="F17" s="35"/>
      <c r="G17" s="36">
        <v>0.24166699999999999</v>
      </c>
      <c r="H17">
        <f t="shared" si="0"/>
        <v>10</v>
      </c>
      <c r="I17" s="36">
        <v>10</v>
      </c>
      <c r="J17" s="35"/>
    </row>
    <row r="18" spans="2:10" x14ac:dyDescent="0.2">
      <c r="B18" s="4">
        <v>3.9140475165368513E-5</v>
      </c>
      <c r="F18" s="35"/>
      <c r="G18" s="36">
        <v>0.24166699999999999</v>
      </c>
      <c r="H18">
        <f t="shared" si="0"/>
        <v>10</v>
      </c>
      <c r="I18" s="36">
        <v>10</v>
      </c>
      <c r="J18" s="35"/>
    </row>
    <row r="19" spans="2:10" x14ac:dyDescent="0.2">
      <c r="B19" s="4">
        <v>6.3711757813769256E-5</v>
      </c>
      <c r="F19" s="35"/>
      <c r="G19" s="36">
        <v>1.0416669999999999</v>
      </c>
      <c r="H19">
        <f t="shared" si="0"/>
        <v>1</v>
      </c>
      <c r="I19" s="36">
        <v>1</v>
      </c>
      <c r="J19" s="35"/>
    </row>
    <row r="20" spans="2:10" x14ac:dyDescent="0.2">
      <c r="B20" s="4">
        <v>7.6161462300076155E-5</v>
      </c>
      <c r="F20" s="35"/>
      <c r="G20" s="36">
        <v>0.20833299999999999</v>
      </c>
      <c r="H20">
        <f t="shared" si="0"/>
        <v>15</v>
      </c>
      <c r="I20" s="36">
        <v>15</v>
      </c>
      <c r="J20" s="35"/>
    </row>
    <row r="21" spans="2:10" x14ac:dyDescent="0.2">
      <c r="B21" s="4">
        <v>1.063829787234043E-4</v>
      </c>
      <c r="F21" s="35"/>
      <c r="G21" s="36">
        <v>0.29166700000000001</v>
      </c>
      <c r="H21">
        <f t="shared" si="0"/>
        <v>7</v>
      </c>
      <c r="I21" s="36">
        <v>7</v>
      </c>
      <c r="J21" s="35"/>
    </row>
    <row r="22" spans="2:10" x14ac:dyDescent="0.2">
      <c r="B22" s="4">
        <v>1.6798252981689899E-4</v>
      </c>
      <c r="F22" s="35"/>
      <c r="G22" s="36">
        <v>0.18452399999999999</v>
      </c>
      <c r="H22">
        <f t="shared" si="0"/>
        <v>18</v>
      </c>
      <c r="I22" s="36">
        <v>18</v>
      </c>
      <c r="J22" s="35"/>
    </row>
    <row r="23" spans="2:10" x14ac:dyDescent="0.2">
      <c r="B23" s="4">
        <v>2.5506690404893199E-4</v>
      </c>
      <c r="F23" s="35"/>
      <c r="G23" s="36">
        <v>0.132576</v>
      </c>
      <c r="H23">
        <f t="shared" si="0"/>
        <v>25</v>
      </c>
      <c r="I23" s="36">
        <v>25</v>
      </c>
      <c r="J23" s="35"/>
    </row>
    <row r="24" spans="2:10" x14ac:dyDescent="0.2">
      <c r="B24" s="4">
        <v>2.7797081306462821E-4</v>
      </c>
      <c r="F24" s="35"/>
      <c r="G24" s="36">
        <v>0.29166700000000001</v>
      </c>
      <c r="H24">
        <f t="shared" si="0"/>
        <v>7</v>
      </c>
      <c r="I24" s="36">
        <v>7</v>
      </c>
      <c r="J24" s="35"/>
    </row>
    <row r="25" spans="2:10" x14ac:dyDescent="0.2">
      <c r="B25" s="4">
        <v>4.7804117846711323E-4</v>
      </c>
      <c r="F25" s="35"/>
      <c r="G25" s="36">
        <v>0.125</v>
      </c>
      <c r="H25">
        <f t="shared" si="0"/>
        <v>26</v>
      </c>
      <c r="I25" s="36">
        <v>26</v>
      </c>
      <c r="J25" s="35"/>
    </row>
    <row r="26" spans="2:10" x14ac:dyDescent="0.2">
      <c r="B26" s="5">
        <v>1.132246376811594E-2</v>
      </c>
      <c r="F26" s="35"/>
      <c r="G26" s="36">
        <v>0.18452399999999999</v>
      </c>
      <c r="H26">
        <f t="shared" si="0"/>
        <v>18</v>
      </c>
      <c r="I26" s="36">
        <v>18</v>
      </c>
      <c r="J26" s="35"/>
    </row>
    <row r="27" spans="2:10" x14ac:dyDescent="0.2">
      <c r="F27" s="35"/>
      <c r="G27" s="36">
        <v>0.20833299999999999</v>
      </c>
      <c r="H27">
        <f t="shared" si="0"/>
        <v>15</v>
      </c>
      <c r="I27" s="36">
        <v>15</v>
      </c>
      <c r="J27" s="35"/>
    </row>
    <row r="28" spans="2:10" x14ac:dyDescent="0.2">
      <c r="B28" t="s">
        <v>452</v>
      </c>
      <c r="C28">
        <v>0</v>
      </c>
      <c r="F28" s="35"/>
      <c r="G28" s="36">
        <v>0.108333</v>
      </c>
      <c r="H28">
        <f t="shared" si="0"/>
        <v>28</v>
      </c>
      <c r="I28" s="36">
        <v>28</v>
      </c>
      <c r="J28" s="35"/>
    </row>
    <row r="29" spans="2:10" x14ac:dyDescent="0.2">
      <c r="B29" t="s">
        <v>448</v>
      </c>
      <c r="C29">
        <f>QUARTILE($B$2:$B$26,1)</f>
        <v>4.5296768573826712E-7</v>
      </c>
      <c r="F29" s="35"/>
      <c r="G29" s="36">
        <v>1.0416669999999999</v>
      </c>
      <c r="H29">
        <f t="shared" si="0"/>
        <v>1</v>
      </c>
      <c r="I29" s="36">
        <v>1</v>
      </c>
      <c r="J29" s="35"/>
    </row>
    <row r="30" spans="2:10" x14ac:dyDescent="0.2">
      <c r="B30" t="s">
        <v>449</v>
      </c>
      <c r="C30">
        <f>QUARTILE($B$2:$B$26,2)</f>
        <v>1.728345857215472E-5</v>
      </c>
      <c r="F30" s="35"/>
      <c r="G30" s="36">
        <v>0.24166699999999999</v>
      </c>
      <c r="H30">
        <f t="shared" si="0"/>
        <v>10</v>
      </c>
      <c r="I30" s="36">
        <v>10</v>
      </c>
      <c r="J30" s="35"/>
    </row>
    <row r="31" spans="2:10" x14ac:dyDescent="0.2">
      <c r="B31" t="s">
        <v>450</v>
      </c>
      <c r="C31">
        <f>QUARTILE($B$2:$B$26,3)</f>
        <v>7.6161462300076155E-5</v>
      </c>
      <c r="F31" s="35"/>
      <c r="G31" s="36">
        <v>9.4298000000000007E-2</v>
      </c>
      <c r="H31">
        <f t="shared" si="0"/>
        <v>29</v>
      </c>
      <c r="I31" s="36">
        <v>29</v>
      </c>
      <c r="J31" s="35"/>
    </row>
    <row r="32" spans="2:10" x14ac:dyDescent="0.2">
      <c r="B32" t="s">
        <v>451</v>
      </c>
      <c r="C32">
        <f>QUARTILE($B$2:$B$26,4)</f>
        <v>1.132246376811594E-2</v>
      </c>
      <c r="F32" s="35"/>
      <c r="G32" s="36">
        <v>0.20833299999999999</v>
      </c>
      <c r="H32">
        <f t="shared" si="0"/>
        <v>15</v>
      </c>
      <c r="I32" s="36">
        <v>15</v>
      </c>
      <c r="J32" s="35"/>
    </row>
  </sheetData>
  <conditionalFormatting sqref="B2:B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2023-03-15T06:25:24Z</dcterms:created>
  <dcterms:modified xsi:type="dcterms:W3CDTF">2023-04-04T12:25:14Z</dcterms:modified>
</cp:coreProperties>
</file>