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BITRA\Documents\DAP\"/>
    </mc:Choice>
  </mc:AlternateContent>
  <xr:revisionPtr revIDLastSave="0" documentId="13_ncr:1_{807248A0-CDB5-4708-9522-9CF783F0FB1D}" xr6:coauthVersionLast="47" xr6:coauthVersionMax="47" xr10:uidLastSave="{00000000-0000-0000-0000-000000000000}"/>
  <bookViews>
    <workbookView xWindow="-108" yWindow="-108" windowWidth="23256" windowHeight="13176" xr2:uid="{849359AD-4D73-4DCD-A93E-80EE5C3EA0C7}"/>
  </bookViews>
  <sheets>
    <sheet name="2020 Summer Olympics medal tabl" sheetId="2" r:id="rId1"/>
  </sheets>
  <definedNames>
    <definedName name="ExternalData_1" localSheetId="0" hidden="1">'2020 Summer Olympics medal tabl'!$A$1:$G$94</definedName>
  </definedNames>
  <calcPr calcId="19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I3" i="2" s="1"/>
  <c r="H4" i="2"/>
  <c r="I4" i="2" s="1"/>
  <c r="I2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H2" i="2"/>
  <c r="K17" i="2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87609E-0BA6-4205-BA7F-2CE3F02685DF}" keepAlive="1" name="Query - 2020 Summer Olympics medal table" description="Connection to the '2020 Summer Olympics medal table' query in the workbook." type="5" refreshedVersion="8" background="1" saveData="1">
    <dbPr connection="Provider=Microsoft.Mashup.OleDb.1;Data Source=$Workbook$;Location=&quot;2020 Summer Olympics medal table&quot;;Extended Properties=&quot;&quot;" command="SELECT * FROM [2020 Summer Olympics medal table]"/>
  </connection>
</connections>
</file>

<file path=xl/sharedStrings.xml><?xml version="1.0" encoding="utf-8"?>
<sst xmlns="http://schemas.openxmlformats.org/spreadsheetml/2006/main" count="222" uniqueCount="176">
  <si>
    <t>Rank</t>
  </si>
  <si>
    <t>NOC</t>
  </si>
  <si>
    <t>Gold</t>
  </si>
  <si>
    <t>Silver</t>
  </si>
  <si>
    <t>Bronze</t>
  </si>
  <si>
    <t>Total</t>
  </si>
  <si>
    <t>1</t>
  </si>
  <si>
    <t>United States</t>
  </si>
  <si>
    <t>2</t>
  </si>
  <si>
    <t>China</t>
  </si>
  <si>
    <t>3</t>
  </si>
  <si>
    <t>Japan</t>
  </si>
  <si>
    <t>4</t>
  </si>
  <si>
    <t>Great Britain</t>
  </si>
  <si>
    <t>5</t>
  </si>
  <si>
    <t>ROC</t>
  </si>
  <si>
    <t>6</t>
  </si>
  <si>
    <t>Australia</t>
  </si>
  <si>
    <t>7</t>
  </si>
  <si>
    <t>Netherlands</t>
  </si>
  <si>
    <t>8</t>
  </si>
  <si>
    <t>France</t>
  </si>
  <si>
    <t>9</t>
  </si>
  <si>
    <t>Germany</t>
  </si>
  <si>
    <t>10</t>
  </si>
  <si>
    <t>Italy</t>
  </si>
  <si>
    <t>11</t>
  </si>
  <si>
    <t>Canada</t>
  </si>
  <si>
    <t>12</t>
  </si>
  <si>
    <t>Brazil</t>
  </si>
  <si>
    <t>13</t>
  </si>
  <si>
    <t>New Zealand</t>
  </si>
  <si>
    <t>14</t>
  </si>
  <si>
    <t>Cuba</t>
  </si>
  <si>
    <t>15</t>
  </si>
  <si>
    <t>Hungary</t>
  </si>
  <si>
    <t>16</t>
  </si>
  <si>
    <t>South Korea</t>
  </si>
  <si>
    <t>17</t>
  </si>
  <si>
    <t>Poland</t>
  </si>
  <si>
    <t>18</t>
  </si>
  <si>
    <t>Czech Republic</t>
  </si>
  <si>
    <t>19</t>
  </si>
  <si>
    <t>Kenya</t>
  </si>
  <si>
    <t>20</t>
  </si>
  <si>
    <t>Norway</t>
  </si>
  <si>
    <t>21</t>
  </si>
  <si>
    <t>Jamaica</t>
  </si>
  <si>
    <t>22</t>
  </si>
  <si>
    <t>Spain</t>
  </si>
  <si>
    <t>23</t>
  </si>
  <si>
    <t>Sweden</t>
  </si>
  <si>
    <t>24</t>
  </si>
  <si>
    <t>Switzerland</t>
  </si>
  <si>
    <t>25</t>
  </si>
  <si>
    <t>Denmark</t>
  </si>
  <si>
    <t>26</t>
  </si>
  <si>
    <t>Croatia</t>
  </si>
  <si>
    <t>27</t>
  </si>
  <si>
    <t>Iran</t>
  </si>
  <si>
    <t>28</t>
  </si>
  <si>
    <t>Serbia</t>
  </si>
  <si>
    <t>29</t>
  </si>
  <si>
    <t>Belgium</t>
  </si>
  <si>
    <t>30</t>
  </si>
  <si>
    <t>Bulgaria</t>
  </si>
  <si>
    <t>31</t>
  </si>
  <si>
    <t>Slovenia</t>
  </si>
  <si>
    <t>32</t>
  </si>
  <si>
    <t>Uzbekistan</t>
  </si>
  <si>
    <t>33</t>
  </si>
  <si>
    <t>Georgia</t>
  </si>
  <si>
    <t>34</t>
  </si>
  <si>
    <t>Chinese Taipei</t>
  </si>
  <si>
    <t>35</t>
  </si>
  <si>
    <t>Turkey</t>
  </si>
  <si>
    <t>36</t>
  </si>
  <si>
    <t>Greece</t>
  </si>
  <si>
    <t>Uganda</t>
  </si>
  <si>
    <t>38</t>
  </si>
  <si>
    <t>Ecuador</t>
  </si>
  <si>
    <t>39</t>
  </si>
  <si>
    <t>Ireland</t>
  </si>
  <si>
    <t>Israel</t>
  </si>
  <si>
    <t>41</t>
  </si>
  <si>
    <t>Qatar</t>
  </si>
  <si>
    <t>42</t>
  </si>
  <si>
    <t>Bahamas</t>
  </si>
  <si>
    <t>Kosovo</t>
  </si>
  <si>
    <t>44</t>
  </si>
  <si>
    <t>Ukraine</t>
  </si>
  <si>
    <t>45</t>
  </si>
  <si>
    <t>Belarus</t>
  </si>
  <si>
    <t>46</t>
  </si>
  <si>
    <t>Romania</t>
  </si>
  <si>
    <t>Venezuela</t>
  </si>
  <si>
    <t>48</t>
  </si>
  <si>
    <t>India</t>
  </si>
  <si>
    <t>49</t>
  </si>
  <si>
    <t>Hong Kong</t>
  </si>
  <si>
    <t>50</t>
  </si>
  <si>
    <t>Philippines</t>
  </si>
  <si>
    <t>Slovakia</t>
  </si>
  <si>
    <t>52</t>
  </si>
  <si>
    <t>South Africa</t>
  </si>
  <si>
    <t>53</t>
  </si>
  <si>
    <t>Austria</t>
  </si>
  <si>
    <t>54</t>
  </si>
  <si>
    <t>Egypt</t>
  </si>
  <si>
    <t>55</t>
  </si>
  <si>
    <t>Indonesia</t>
  </si>
  <si>
    <t>56</t>
  </si>
  <si>
    <t>Ethiopia</t>
  </si>
  <si>
    <t>Portugal</t>
  </si>
  <si>
    <t>58</t>
  </si>
  <si>
    <t>Tunisia</t>
  </si>
  <si>
    <t>59</t>
  </si>
  <si>
    <t>Estonia</t>
  </si>
  <si>
    <t>Fiji</t>
  </si>
  <si>
    <t>Latvia</t>
  </si>
  <si>
    <t>Thailand</t>
  </si>
  <si>
    <t>63</t>
  </si>
  <si>
    <t>Bermuda</t>
  </si>
  <si>
    <t>Morocco</t>
  </si>
  <si>
    <t>Puerto Rico</t>
  </si>
  <si>
    <t>66</t>
  </si>
  <si>
    <t>Colombia</t>
  </si>
  <si>
    <t>67</t>
  </si>
  <si>
    <t>Azerbaijan</t>
  </si>
  <si>
    <t>68</t>
  </si>
  <si>
    <t>Dominican Republic</t>
  </si>
  <si>
    <t>69</t>
  </si>
  <si>
    <t>Armenia</t>
  </si>
  <si>
    <t>70</t>
  </si>
  <si>
    <t>Kyrgyzstan</t>
  </si>
  <si>
    <t>71</t>
  </si>
  <si>
    <t>Mongolia</t>
  </si>
  <si>
    <t>72</t>
  </si>
  <si>
    <t>Argentina</t>
  </si>
  <si>
    <t>San Marino</t>
  </si>
  <si>
    <t>74</t>
  </si>
  <si>
    <t>Jordan</t>
  </si>
  <si>
    <t>Malaysia</t>
  </si>
  <si>
    <t>Nigeria</t>
  </si>
  <si>
    <t>77</t>
  </si>
  <si>
    <t>Bahrain</t>
  </si>
  <si>
    <t>Lithuania</t>
  </si>
  <si>
    <t>Namibia</t>
  </si>
  <si>
    <t>North Macedonia</t>
  </si>
  <si>
    <t>Saudi Arabia</t>
  </si>
  <si>
    <t>Turkmenistan</t>
  </si>
  <si>
    <t>83</t>
  </si>
  <si>
    <t>Kazakhstan</t>
  </si>
  <si>
    <t>84</t>
  </si>
  <si>
    <t>Mexico</t>
  </si>
  <si>
    <t>85</t>
  </si>
  <si>
    <t>Finland</t>
  </si>
  <si>
    <t>86</t>
  </si>
  <si>
    <t>Botswana</t>
  </si>
  <si>
    <t>Burkina Faso</t>
  </si>
  <si>
    <t>Ghana</t>
  </si>
  <si>
    <t>Grenada</t>
  </si>
  <si>
    <t>Ivory Coast</t>
  </si>
  <si>
    <t>Kuwait</t>
  </si>
  <si>
    <t>Moldova</t>
  </si>
  <si>
    <t>Syria</t>
  </si>
  <si>
    <t>Sum of Gold</t>
  </si>
  <si>
    <t>Country</t>
  </si>
  <si>
    <t>Sum of Total</t>
  </si>
  <si>
    <t>Row Labels</t>
  </si>
  <si>
    <t>AMPC</t>
  </si>
  <si>
    <t>AA&amp;BA</t>
  </si>
  <si>
    <t>Sum of AMPC</t>
  </si>
  <si>
    <t>Average of Medal Per Country (AMPC)</t>
  </si>
  <si>
    <t>Gold % from Total</t>
  </si>
  <si>
    <t>AA&amp;BA (Above Avg &amp; Below 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</si>
</sst>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167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21">
    <dxf>
      <numFmt numFmtId="167" formatCode="0.0000"/>
    </dxf>
    <dxf>
      <numFmt numFmtId="167" formatCode="0.0000"/>
    </dxf>
    <dxf>
      <numFmt numFmtId="167" formatCode="0.0000"/>
    </dxf>
    <dxf>
      <numFmt numFmtId="0" formatCode="General"/>
    </dxf>
    <dxf>
      <numFmt numFmtId="166" formatCode="0.00000"/>
    </dxf>
    <dxf>
      <numFmt numFmtId="167" formatCode="0.0000"/>
    </dxf>
    <dxf>
      <numFmt numFmtId="166" formatCode="0.00000"/>
    </dxf>
    <dxf>
      <numFmt numFmtId="165" formatCode="0.000000"/>
    </dxf>
    <dxf>
      <numFmt numFmtId="165" formatCode="0.000000"/>
    </dxf>
    <dxf>
      <numFmt numFmtId="164" formatCode="0.0000000"/>
    </dxf>
    <dxf>
      <numFmt numFmtId="164" formatCode="0.000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6" formatCode="0.00000"/>
    </dxf>
    <dxf>
      <numFmt numFmtId="165" formatCode="0.000000"/>
    </dxf>
    <dxf>
      <numFmt numFmtId="164" formatCode="0.0000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[Olympics 2020.xlsx]2020 Summer Olympics medal tabl!PivotTable3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&amp; Gold Medal</a:t>
            </a:r>
            <a:endParaRPr lang="en-US"/>
          </a:p>
        </c:rich>
      </c:tx>
      <c:layout>
        <c:manualLayout>
          <c:xMode val="edge"/>
          <c:yMode val="edge"/>
          <c:x val="0.46194444444444444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 Summer Olympics medal tabl'!$L$3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 Summer Olympics medal tabl'!$K$4:$K$13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Great Britain</c:v>
                </c:pt>
                <c:pt idx="4">
                  <c:v>ROC</c:v>
                </c:pt>
                <c:pt idx="5">
                  <c:v>Australia</c:v>
                </c:pt>
                <c:pt idx="6">
                  <c:v>Germany</c:v>
                </c:pt>
                <c:pt idx="7">
                  <c:v>Netherlands</c:v>
                </c:pt>
                <c:pt idx="8">
                  <c:v>France</c:v>
                </c:pt>
                <c:pt idx="9">
                  <c:v>Italy</c:v>
                </c:pt>
              </c:strCache>
            </c:strRef>
          </c:cat>
          <c:val>
            <c:numRef>
              <c:f>'2020 Summer Olympics medal tabl'!$L$4:$L$13</c:f>
              <c:numCache>
                <c:formatCode>General</c:formatCode>
                <c:ptCount val="10"/>
                <c:pt idx="0">
                  <c:v>39</c:v>
                </c:pt>
                <c:pt idx="1">
                  <c:v>38</c:v>
                </c:pt>
                <c:pt idx="2">
                  <c:v>27</c:v>
                </c:pt>
                <c:pt idx="3">
                  <c:v>22</c:v>
                </c:pt>
                <c:pt idx="4">
                  <c:v>20</c:v>
                </c:pt>
                <c:pt idx="5">
                  <c:v>17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E-4139-B8D6-A2F841E37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720"/>
        <c:axId val="932800"/>
      </c:barChart>
      <c:catAx>
        <c:axId val="9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00"/>
        <c:crosses val="autoZero"/>
        <c:auto val="1"/>
        <c:lblAlgn val="ctr"/>
        <c:lblOffset val="100"/>
        <c:noMultiLvlLbl val="0"/>
      </c:catAx>
      <c:valAx>
        <c:axId val="9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0</xdr:row>
      <xdr:rowOff>60960</xdr:rowOff>
    </xdr:from>
    <xdr:to>
      <xdr:col>17</xdr:col>
      <xdr:colOff>784860</xdr:colOff>
      <xdr:row>15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AE7B1B-7EB5-FF3C-0C76-84178428F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ITRA" refreshedDate="45795.726695370373" createdVersion="8" refreshedVersion="8" minRefreshableVersion="3" recordCount="93" xr:uid="{6E3585F6-2543-4C3A-A2D9-93A2BD9B2F8A}">
  <cacheSource type="worksheet">
    <worksheetSource name="_2020_Summer_Olympics_medal_table"/>
  </cacheSource>
  <cacheFields count="9">
    <cacheField name="Rank" numFmtId="0">
      <sharedItems/>
    </cacheField>
    <cacheField name="NOC" numFmtId="0">
      <sharedItems count="93">
        <s v="United States"/>
        <s v="China"/>
        <s v="Japan"/>
        <s v="Great Britain"/>
        <s v="ROC"/>
        <s v="Australia"/>
        <s v="Netherlands"/>
        <s v="France"/>
        <s v="Germany"/>
        <s v="Italy"/>
        <s v="Canada"/>
        <s v="Brazil"/>
        <s v="New Zealand"/>
        <s v="Cuba"/>
        <s v="Hungary"/>
        <s v="South Korea"/>
        <s v="Poland"/>
        <s v="Czech Republic"/>
        <s v="Kenya"/>
        <s v="Norway"/>
        <s v="Jamaica"/>
        <s v="Spain"/>
        <s v="Sweden"/>
        <s v="Switzerland"/>
        <s v="Denmark"/>
        <s v="Croatia"/>
        <s v="Iran"/>
        <s v="Serbia"/>
        <s v="Belgium"/>
        <s v="Bulgaria"/>
        <s v="Slovenia"/>
        <s v="Uzbekistan"/>
        <s v="Georgia"/>
        <s v="Chinese Taipei"/>
        <s v="Turkey"/>
        <s v="Greece"/>
        <s v="Uganda"/>
        <s v="Ecuador"/>
        <s v="Ireland"/>
        <s v="Israel"/>
        <s v="Qatar"/>
        <s v="Bahamas"/>
        <s v="Kosovo"/>
        <s v="Ukraine"/>
        <s v="Belarus"/>
        <s v="Romania"/>
        <s v="Venezuela"/>
        <s v="India"/>
        <s v="Hong Kong"/>
        <s v="Philippines"/>
        <s v="Slovakia"/>
        <s v="South Africa"/>
        <s v="Austria"/>
        <s v="Egypt"/>
        <s v="Indonesia"/>
        <s v="Ethiopia"/>
        <s v="Portugal"/>
        <s v="Tunisia"/>
        <s v="Estonia"/>
        <s v="Fiji"/>
        <s v="Latvia"/>
        <s v="Thailand"/>
        <s v="Bermuda"/>
        <s v="Morocco"/>
        <s v="Puerto Rico"/>
        <s v="Colombia"/>
        <s v="Azerbaijan"/>
        <s v="Dominican Republic"/>
        <s v="Armenia"/>
        <s v="Kyrgyzstan"/>
        <s v="Mongolia"/>
        <s v="Argentina"/>
        <s v="San Marino"/>
        <s v="Jordan"/>
        <s v="Malaysia"/>
        <s v="Nigeria"/>
        <s v="Bahrain"/>
        <s v="Lithuania"/>
        <s v="Namibia"/>
        <s v="North Macedonia"/>
        <s v="Saudi Arabia"/>
        <s v="Turkmenistan"/>
        <s v="Kazakhstan"/>
        <s v="Mexico"/>
        <s v="Finland"/>
        <s v="Botswana"/>
        <s v="Burkina Faso"/>
        <s v="Ghana"/>
        <s v="Grenada"/>
        <s v="Ivory Coast"/>
        <s v="Kuwait"/>
        <s v="Moldova"/>
        <s v="Syria"/>
      </sharedItems>
    </cacheField>
    <cacheField name="Gold" numFmtId="0">
      <sharedItems containsSemiMixedTypes="0" containsString="0" containsNumber="1" containsInteger="1" minValue="0" maxValue="39"/>
    </cacheField>
    <cacheField name="Silver" numFmtId="0">
      <sharedItems containsSemiMixedTypes="0" containsString="0" containsNumber="1" containsInteger="1" minValue="0" maxValue="41"/>
    </cacheField>
    <cacheField name="Bronze" numFmtId="0">
      <sharedItems containsSemiMixedTypes="0" containsString="0" containsNumber="1" containsInteger="1" minValue="0" maxValue="33"/>
    </cacheField>
    <cacheField name="Total" numFmtId="0">
      <sharedItems containsSemiMixedTypes="0" containsString="0" containsNumber="1" containsInteger="1" minValue="1" maxValue="113"/>
    </cacheField>
    <cacheField name="Division" numFmtId="9">
      <sharedItems containsSemiMixedTypes="0" containsString="0" containsNumber="1" minValue="0" maxValue="1"/>
    </cacheField>
    <cacheField name="AMPC" numFmtId="0">
      <sharedItems containsSemiMixedTypes="0" containsString="0" containsNumber="1" minValue="11.612903225806452" maxValue="11.612903225806452"/>
    </cacheField>
    <cacheField name="AA&amp;B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s v="1"/>
    <x v="0"/>
    <n v="39"/>
    <n v="41"/>
    <n v="33"/>
    <n v="113"/>
    <n v="0.34513274336283201"/>
    <n v="11.612903225806452"/>
    <s v="Above"/>
  </r>
  <r>
    <s v="2"/>
    <x v="1"/>
    <n v="38"/>
    <n v="32"/>
    <n v="19"/>
    <n v="89"/>
    <n v="0.426966292134831"/>
    <n v="11.612903225806452"/>
    <s v="Above"/>
  </r>
  <r>
    <s v="3"/>
    <x v="2"/>
    <n v="27"/>
    <n v="14"/>
    <n v="17"/>
    <n v="58"/>
    <n v="0.46551724137931"/>
    <n v="11.612903225806452"/>
    <s v="Above"/>
  </r>
  <r>
    <s v="4"/>
    <x v="3"/>
    <n v="22"/>
    <n v="20"/>
    <n v="22"/>
    <n v="64"/>
    <n v="0.34375"/>
    <n v="11.612903225806452"/>
    <s v="Above"/>
  </r>
  <r>
    <s v="5"/>
    <x v="4"/>
    <n v="20"/>
    <n v="28"/>
    <n v="23"/>
    <n v="71"/>
    <n v="0.28169014084506999"/>
    <n v="11.612903225806452"/>
    <s v="Above"/>
  </r>
  <r>
    <s v="6"/>
    <x v="5"/>
    <n v="17"/>
    <n v="7"/>
    <n v="22"/>
    <n v="46"/>
    <n v="0.36956521739130399"/>
    <n v="11.612903225806452"/>
    <s v="Above"/>
  </r>
  <r>
    <s v="7"/>
    <x v="6"/>
    <n v="10"/>
    <n v="12"/>
    <n v="14"/>
    <n v="36"/>
    <n v="0.27777777777777801"/>
    <n v="11.612903225806452"/>
    <s v="Above"/>
  </r>
  <r>
    <s v="8"/>
    <x v="7"/>
    <n v="10"/>
    <n v="12"/>
    <n v="11"/>
    <n v="33"/>
    <n v="0.30303030303030298"/>
    <n v="11.612903225806452"/>
    <s v="Above"/>
  </r>
  <r>
    <s v="9"/>
    <x v="8"/>
    <n v="10"/>
    <n v="11"/>
    <n v="16"/>
    <n v="37"/>
    <n v="0.27027027027027001"/>
    <n v="11.612903225806452"/>
    <s v="Above"/>
  </r>
  <r>
    <s v="10"/>
    <x v="9"/>
    <n v="10"/>
    <n v="10"/>
    <n v="20"/>
    <n v="40"/>
    <n v="0.25"/>
    <n v="11.612903225806452"/>
    <s v="Above"/>
  </r>
  <r>
    <s v="11"/>
    <x v="10"/>
    <n v="7"/>
    <n v="7"/>
    <n v="10"/>
    <n v="24"/>
    <n v="0.29166666666666702"/>
    <n v="11.612903225806452"/>
    <s v="Above"/>
  </r>
  <r>
    <s v="12"/>
    <x v="11"/>
    <n v="7"/>
    <n v="6"/>
    <n v="8"/>
    <n v="21"/>
    <n v="0.33333333333333298"/>
    <n v="11.612903225806452"/>
    <s v="Above"/>
  </r>
  <r>
    <s v="13"/>
    <x v="12"/>
    <n v="7"/>
    <n v="6"/>
    <n v="7"/>
    <n v="20"/>
    <n v="0.35"/>
    <n v="11.612903225806452"/>
    <s v="Above"/>
  </r>
  <r>
    <s v="14"/>
    <x v="13"/>
    <n v="7"/>
    <n v="3"/>
    <n v="5"/>
    <n v="15"/>
    <n v="0.46666666666666701"/>
    <n v="11.612903225806452"/>
    <s v="Above"/>
  </r>
  <r>
    <s v="15"/>
    <x v="14"/>
    <n v="6"/>
    <n v="7"/>
    <n v="7"/>
    <n v="20"/>
    <n v="0.3"/>
    <n v="11.612903225806452"/>
    <s v="Above"/>
  </r>
  <r>
    <s v="16"/>
    <x v="15"/>
    <n v="6"/>
    <n v="4"/>
    <n v="10"/>
    <n v="20"/>
    <n v="0.3"/>
    <n v="11.612903225806452"/>
    <s v="Above"/>
  </r>
  <r>
    <s v="17"/>
    <x v="16"/>
    <n v="4"/>
    <n v="5"/>
    <n v="5"/>
    <n v="14"/>
    <n v="0.28571428571428598"/>
    <n v="11.612903225806452"/>
    <s v="Above"/>
  </r>
  <r>
    <s v="18"/>
    <x v="17"/>
    <n v="4"/>
    <n v="4"/>
    <n v="3"/>
    <n v="11"/>
    <n v="0.36363636363636398"/>
    <n v="11.612903225806452"/>
    <s v="Below"/>
  </r>
  <r>
    <s v="19"/>
    <x v="18"/>
    <n v="4"/>
    <n v="4"/>
    <n v="2"/>
    <n v="10"/>
    <n v="0.4"/>
    <n v="11.612903225806452"/>
    <s v="Below"/>
  </r>
  <r>
    <s v="20"/>
    <x v="19"/>
    <n v="4"/>
    <n v="2"/>
    <n v="2"/>
    <n v="8"/>
    <n v="0.5"/>
    <n v="11.612903225806452"/>
    <s v="Below"/>
  </r>
  <r>
    <s v="21"/>
    <x v="20"/>
    <n v="4"/>
    <n v="1"/>
    <n v="4"/>
    <n v="9"/>
    <n v="0.44444444444444398"/>
    <n v="11.612903225806452"/>
    <s v="Below"/>
  </r>
  <r>
    <s v="22"/>
    <x v="21"/>
    <n v="3"/>
    <n v="8"/>
    <n v="6"/>
    <n v="17"/>
    <n v="0.17647058823529399"/>
    <n v="11.612903225806452"/>
    <s v="Above"/>
  </r>
  <r>
    <s v="23"/>
    <x v="22"/>
    <n v="3"/>
    <n v="6"/>
    <n v="0"/>
    <n v="9"/>
    <n v="0.33333333333333298"/>
    <n v="11.612903225806452"/>
    <s v="Below"/>
  </r>
  <r>
    <s v="24"/>
    <x v="23"/>
    <n v="3"/>
    <n v="4"/>
    <n v="6"/>
    <n v="13"/>
    <n v="0.230769230769231"/>
    <n v="11.612903225806452"/>
    <s v="Above"/>
  </r>
  <r>
    <s v="25"/>
    <x v="24"/>
    <n v="3"/>
    <n v="4"/>
    <n v="4"/>
    <n v="11"/>
    <n v="0.27272727272727298"/>
    <n v="11.612903225806452"/>
    <s v="Below"/>
  </r>
  <r>
    <s v="26"/>
    <x v="25"/>
    <n v="3"/>
    <n v="3"/>
    <n v="2"/>
    <n v="8"/>
    <n v="0.375"/>
    <n v="11.612903225806452"/>
    <s v="Below"/>
  </r>
  <r>
    <s v="27"/>
    <x v="26"/>
    <n v="3"/>
    <n v="2"/>
    <n v="2"/>
    <n v="7"/>
    <n v="0.42857142857142899"/>
    <n v="11.612903225806452"/>
    <s v="Below"/>
  </r>
  <r>
    <s v="28"/>
    <x v="27"/>
    <n v="3"/>
    <n v="1"/>
    <n v="5"/>
    <n v="9"/>
    <n v="0.33333333333333298"/>
    <n v="11.612903225806452"/>
    <s v="Below"/>
  </r>
  <r>
    <s v="29"/>
    <x v="28"/>
    <n v="3"/>
    <n v="1"/>
    <n v="3"/>
    <n v="7"/>
    <n v="0.42857142857142899"/>
    <n v="11.612903225806452"/>
    <s v="Below"/>
  </r>
  <r>
    <s v="30"/>
    <x v="29"/>
    <n v="3"/>
    <n v="1"/>
    <n v="2"/>
    <n v="6"/>
    <n v="0.5"/>
    <n v="11.612903225806452"/>
    <s v="Below"/>
  </r>
  <r>
    <s v="31"/>
    <x v="30"/>
    <n v="3"/>
    <n v="1"/>
    <n v="1"/>
    <n v="5"/>
    <n v="0.6"/>
    <n v="11.612903225806452"/>
    <s v="Below"/>
  </r>
  <r>
    <s v="32"/>
    <x v="31"/>
    <n v="3"/>
    <n v="0"/>
    <n v="2"/>
    <n v="5"/>
    <n v="0.6"/>
    <n v="11.612903225806452"/>
    <s v="Below"/>
  </r>
  <r>
    <s v="33"/>
    <x v="32"/>
    <n v="2"/>
    <n v="5"/>
    <n v="1"/>
    <n v="8"/>
    <n v="0.25"/>
    <n v="11.612903225806452"/>
    <s v="Below"/>
  </r>
  <r>
    <s v="34"/>
    <x v="33"/>
    <n v="2"/>
    <n v="4"/>
    <n v="6"/>
    <n v="12"/>
    <n v="0.16666666666666699"/>
    <n v="11.612903225806452"/>
    <s v="Above"/>
  </r>
  <r>
    <s v="35"/>
    <x v="34"/>
    <n v="2"/>
    <n v="2"/>
    <n v="9"/>
    <n v="13"/>
    <n v="0.15384615384615399"/>
    <n v="11.612903225806452"/>
    <s v="Above"/>
  </r>
  <r>
    <s v="36"/>
    <x v="35"/>
    <n v="2"/>
    <n v="1"/>
    <n v="1"/>
    <n v="4"/>
    <n v="0.5"/>
    <n v="11.612903225806452"/>
    <s v="Below"/>
  </r>
  <r>
    <s v="36"/>
    <x v="36"/>
    <n v="2"/>
    <n v="1"/>
    <n v="1"/>
    <n v="4"/>
    <n v="0.5"/>
    <n v="11.612903225806452"/>
    <s v="Below"/>
  </r>
  <r>
    <s v="38"/>
    <x v="37"/>
    <n v="2"/>
    <n v="1"/>
    <n v="0"/>
    <n v="3"/>
    <n v="0.66666666666666696"/>
    <n v="11.612903225806452"/>
    <s v="Below"/>
  </r>
  <r>
    <s v="39"/>
    <x v="38"/>
    <n v="2"/>
    <n v="0"/>
    <n v="2"/>
    <n v="4"/>
    <n v="0.5"/>
    <n v="11.612903225806452"/>
    <s v="Below"/>
  </r>
  <r>
    <s v="39"/>
    <x v="39"/>
    <n v="2"/>
    <n v="0"/>
    <n v="2"/>
    <n v="4"/>
    <n v="0.5"/>
    <n v="11.612903225806452"/>
    <s v="Below"/>
  </r>
  <r>
    <s v="41"/>
    <x v="40"/>
    <n v="2"/>
    <n v="0"/>
    <n v="1"/>
    <n v="3"/>
    <n v="0.66666666666666696"/>
    <n v="11.612903225806452"/>
    <s v="Below"/>
  </r>
  <r>
    <s v="42"/>
    <x v="41"/>
    <n v="2"/>
    <n v="0"/>
    <n v="0"/>
    <n v="2"/>
    <n v="1"/>
    <n v="11.612903225806452"/>
    <s v="Below"/>
  </r>
  <r>
    <s v="42"/>
    <x v="42"/>
    <n v="2"/>
    <n v="0"/>
    <n v="0"/>
    <n v="2"/>
    <n v="1"/>
    <n v="11.612903225806452"/>
    <s v="Below"/>
  </r>
  <r>
    <s v="44"/>
    <x v="43"/>
    <n v="1"/>
    <n v="6"/>
    <n v="12"/>
    <n v="19"/>
    <n v="5.2631578947368397E-2"/>
    <n v="11.612903225806452"/>
    <s v="Above"/>
  </r>
  <r>
    <s v="45"/>
    <x v="44"/>
    <n v="1"/>
    <n v="3"/>
    <n v="3"/>
    <n v="7"/>
    <n v="0.14285714285714299"/>
    <n v="11.612903225806452"/>
    <s v="Below"/>
  </r>
  <r>
    <s v="46"/>
    <x v="45"/>
    <n v="1"/>
    <n v="3"/>
    <n v="0"/>
    <n v="4"/>
    <n v="0.25"/>
    <n v="11.612903225806452"/>
    <s v="Below"/>
  </r>
  <r>
    <s v="46"/>
    <x v="46"/>
    <n v="1"/>
    <n v="3"/>
    <n v="0"/>
    <n v="4"/>
    <n v="0.25"/>
    <n v="11.612903225806452"/>
    <s v="Below"/>
  </r>
  <r>
    <s v="48"/>
    <x v="47"/>
    <n v="1"/>
    <n v="2"/>
    <n v="4"/>
    <n v="7"/>
    <n v="0.14285714285714299"/>
    <n v="11.612903225806452"/>
    <s v="Below"/>
  </r>
  <r>
    <s v="49"/>
    <x v="48"/>
    <n v="1"/>
    <n v="2"/>
    <n v="3"/>
    <n v="6"/>
    <n v="0.16666666666666699"/>
    <n v="11.612903225806452"/>
    <s v="Below"/>
  </r>
  <r>
    <s v="50"/>
    <x v="49"/>
    <n v="1"/>
    <n v="2"/>
    <n v="1"/>
    <n v="4"/>
    <n v="0.25"/>
    <n v="11.612903225806452"/>
    <s v="Below"/>
  </r>
  <r>
    <s v="50"/>
    <x v="50"/>
    <n v="1"/>
    <n v="2"/>
    <n v="1"/>
    <n v="4"/>
    <n v="0.25"/>
    <n v="11.612903225806452"/>
    <s v="Below"/>
  </r>
  <r>
    <s v="52"/>
    <x v="51"/>
    <n v="1"/>
    <n v="2"/>
    <n v="0"/>
    <n v="3"/>
    <n v="0.33333333333333298"/>
    <n v="11.612903225806452"/>
    <s v="Below"/>
  </r>
  <r>
    <s v="53"/>
    <x v="52"/>
    <n v="1"/>
    <n v="1"/>
    <n v="5"/>
    <n v="7"/>
    <n v="0.14285714285714299"/>
    <n v="11.612903225806452"/>
    <s v="Below"/>
  </r>
  <r>
    <s v="54"/>
    <x v="53"/>
    <n v="1"/>
    <n v="1"/>
    <n v="4"/>
    <n v="6"/>
    <n v="0.16666666666666699"/>
    <n v="11.612903225806452"/>
    <s v="Below"/>
  </r>
  <r>
    <s v="55"/>
    <x v="54"/>
    <n v="1"/>
    <n v="1"/>
    <n v="3"/>
    <n v="5"/>
    <n v="0.2"/>
    <n v="11.612903225806452"/>
    <s v="Below"/>
  </r>
  <r>
    <s v="56"/>
    <x v="55"/>
    <n v="1"/>
    <n v="1"/>
    <n v="2"/>
    <n v="4"/>
    <n v="0.25"/>
    <n v="11.612903225806452"/>
    <s v="Below"/>
  </r>
  <r>
    <s v="56"/>
    <x v="56"/>
    <n v="1"/>
    <n v="1"/>
    <n v="2"/>
    <n v="4"/>
    <n v="0.25"/>
    <n v="11.612903225806452"/>
    <s v="Below"/>
  </r>
  <r>
    <s v="58"/>
    <x v="57"/>
    <n v="1"/>
    <n v="1"/>
    <n v="0"/>
    <n v="2"/>
    <n v="0.5"/>
    <n v="11.612903225806452"/>
    <s v="Below"/>
  </r>
  <r>
    <s v="59"/>
    <x v="58"/>
    <n v="1"/>
    <n v="0"/>
    <n v="1"/>
    <n v="2"/>
    <n v="0.5"/>
    <n v="11.612903225806452"/>
    <s v="Below"/>
  </r>
  <r>
    <s v="59"/>
    <x v="59"/>
    <n v="1"/>
    <n v="0"/>
    <n v="1"/>
    <n v="2"/>
    <n v="0.5"/>
    <n v="11.612903225806452"/>
    <s v="Below"/>
  </r>
  <r>
    <s v="59"/>
    <x v="60"/>
    <n v="1"/>
    <n v="0"/>
    <n v="1"/>
    <n v="2"/>
    <n v="0.5"/>
    <n v="11.612903225806452"/>
    <s v="Below"/>
  </r>
  <r>
    <s v="59"/>
    <x v="61"/>
    <n v="1"/>
    <n v="0"/>
    <n v="1"/>
    <n v="2"/>
    <n v="0.5"/>
    <n v="11.612903225806452"/>
    <s v="Below"/>
  </r>
  <r>
    <s v="63"/>
    <x v="62"/>
    <n v="1"/>
    <n v="0"/>
    <n v="0"/>
    <n v="1"/>
    <n v="1"/>
    <n v="11.612903225806452"/>
    <s v="Below"/>
  </r>
  <r>
    <s v="63"/>
    <x v="63"/>
    <n v="1"/>
    <n v="0"/>
    <n v="0"/>
    <n v="1"/>
    <n v="1"/>
    <n v="11.612903225806452"/>
    <s v="Below"/>
  </r>
  <r>
    <s v="63"/>
    <x v="64"/>
    <n v="1"/>
    <n v="0"/>
    <n v="0"/>
    <n v="1"/>
    <n v="1"/>
    <n v="11.612903225806452"/>
    <s v="Below"/>
  </r>
  <r>
    <s v="66"/>
    <x v="65"/>
    <n v="0"/>
    <n v="4"/>
    <n v="1"/>
    <n v="5"/>
    <n v="0"/>
    <n v="11.612903225806452"/>
    <s v="Below"/>
  </r>
  <r>
    <s v="67"/>
    <x v="66"/>
    <n v="0"/>
    <n v="3"/>
    <n v="4"/>
    <n v="7"/>
    <n v="0"/>
    <n v="11.612903225806452"/>
    <s v="Below"/>
  </r>
  <r>
    <s v="68"/>
    <x v="67"/>
    <n v="0"/>
    <n v="3"/>
    <n v="2"/>
    <n v="5"/>
    <n v="0"/>
    <n v="11.612903225806452"/>
    <s v="Below"/>
  </r>
  <r>
    <s v="69"/>
    <x v="68"/>
    <n v="0"/>
    <n v="2"/>
    <n v="2"/>
    <n v="4"/>
    <n v="0"/>
    <n v="11.612903225806452"/>
    <s v="Below"/>
  </r>
  <r>
    <s v="70"/>
    <x v="69"/>
    <n v="0"/>
    <n v="2"/>
    <n v="1"/>
    <n v="3"/>
    <n v="0"/>
    <n v="11.612903225806452"/>
    <s v="Below"/>
  </r>
  <r>
    <s v="71"/>
    <x v="70"/>
    <n v="0"/>
    <n v="1"/>
    <n v="3"/>
    <n v="4"/>
    <n v="0"/>
    <n v="11.612903225806452"/>
    <s v="Below"/>
  </r>
  <r>
    <s v="72"/>
    <x v="71"/>
    <n v="0"/>
    <n v="1"/>
    <n v="2"/>
    <n v="3"/>
    <n v="0"/>
    <n v="11.612903225806452"/>
    <s v="Below"/>
  </r>
  <r>
    <s v="72"/>
    <x v="72"/>
    <n v="0"/>
    <n v="1"/>
    <n v="2"/>
    <n v="3"/>
    <n v="0"/>
    <n v="11.612903225806452"/>
    <s v="Below"/>
  </r>
  <r>
    <s v="74"/>
    <x v="73"/>
    <n v="0"/>
    <n v="1"/>
    <n v="1"/>
    <n v="2"/>
    <n v="0"/>
    <n v="11.612903225806452"/>
    <s v="Below"/>
  </r>
  <r>
    <s v="74"/>
    <x v="74"/>
    <n v="0"/>
    <n v="1"/>
    <n v="1"/>
    <n v="2"/>
    <n v="0"/>
    <n v="11.612903225806452"/>
    <s v="Below"/>
  </r>
  <r>
    <s v="74"/>
    <x v="75"/>
    <n v="0"/>
    <n v="1"/>
    <n v="1"/>
    <n v="2"/>
    <n v="0"/>
    <n v="11.612903225806452"/>
    <s v="Below"/>
  </r>
  <r>
    <s v="77"/>
    <x v="76"/>
    <n v="0"/>
    <n v="1"/>
    <n v="0"/>
    <n v="1"/>
    <n v="0"/>
    <n v="11.612903225806452"/>
    <s v="Below"/>
  </r>
  <r>
    <s v="77"/>
    <x v="77"/>
    <n v="0"/>
    <n v="1"/>
    <n v="0"/>
    <n v="1"/>
    <n v="0"/>
    <n v="11.612903225806452"/>
    <s v="Below"/>
  </r>
  <r>
    <s v="77"/>
    <x v="78"/>
    <n v="0"/>
    <n v="1"/>
    <n v="0"/>
    <n v="1"/>
    <n v="0"/>
    <n v="11.612903225806452"/>
    <s v="Below"/>
  </r>
  <r>
    <s v="77"/>
    <x v="79"/>
    <n v="0"/>
    <n v="1"/>
    <n v="0"/>
    <n v="1"/>
    <n v="0"/>
    <n v="11.612903225806452"/>
    <s v="Below"/>
  </r>
  <r>
    <s v="77"/>
    <x v="80"/>
    <n v="0"/>
    <n v="1"/>
    <n v="0"/>
    <n v="1"/>
    <n v="0"/>
    <n v="11.612903225806452"/>
    <s v="Below"/>
  </r>
  <r>
    <s v="77"/>
    <x v="81"/>
    <n v="0"/>
    <n v="1"/>
    <n v="0"/>
    <n v="1"/>
    <n v="0"/>
    <n v="11.612903225806452"/>
    <s v="Below"/>
  </r>
  <r>
    <s v="83"/>
    <x v="82"/>
    <n v="0"/>
    <n v="0"/>
    <n v="8"/>
    <n v="8"/>
    <n v="0"/>
    <n v="11.612903225806452"/>
    <s v="Below"/>
  </r>
  <r>
    <s v="84"/>
    <x v="83"/>
    <n v="0"/>
    <n v="0"/>
    <n v="4"/>
    <n v="4"/>
    <n v="0"/>
    <n v="11.612903225806452"/>
    <s v="Below"/>
  </r>
  <r>
    <s v="85"/>
    <x v="84"/>
    <n v="0"/>
    <n v="0"/>
    <n v="2"/>
    <n v="2"/>
    <n v="0"/>
    <n v="11.612903225806452"/>
    <s v="Below"/>
  </r>
  <r>
    <s v="86"/>
    <x v="85"/>
    <n v="0"/>
    <n v="0"/>
    <n v="1"/>
    <n v="1"/>
    <n v="0"/>
    <n v="11.612903225806452"/>
    <s v="Below"/>
  </r>
  <r>
    <s v="86"/>
    <x v="86"/>
    <n v="0"/>
    <n v="0"/>
    <n v="1"/>
    <n v="1"/>
    <n v="0"/>
    <n v="11.612903225806452"/>
    <s v="Below"/>
  </r>
  <r>
    <s v="86"/>
    <x v="87"/>
    <n v="0"/>
    <n v="0"/>
    <n v="1"/>
    <n v="1"/>
    <n v="0"/>
    <n v="11.612903225806452"/>
    <s v="Below"/>
  </r>
  <r>
    <s v="86"/>
    <x v="88"/>
    <n v="0"/>
    <n v="0"/>
    <n v="1"/>
    <n v="1"/>
    <n v="0"/>
    <n v="11.612903225806452"/>
    <s v="Below"/>
  </r>
  <r>
    <s v="86"/>
    <x v="89"/>
    <n v="0"/>
    <n v="0"/>
    <n v="1"/>
    <n v="1"/>
    <n v="0"/>
    <n v="11.612903225806452"/>
    <s v="Below"/>
  </r>
  <r>
    <s v="86"/>
    <x v="90"/>
    <n v="0"/>
    <n v="0"/>
    <n v="1"/>
    <n v="1"/>
    <n v="0"/>
    <n v="11.612903225806452"/>
    <s v="Below"/>
  </r>
  <r>
    <s v="86"/>
    <x v="91"/>
    <n v="0"/>
    <n v="0"/>
    <n v="1"/>
    <n v="1"/>
    <n v="0"/>
    <n v="11.612903225806452"/>
    <s v="Below"/>
  </r>
  <r>
    <s v="86"/>
    <x v="92"/>
    <n v="0"/>
    <n v="0"/>
    <n v="1"/>
    <n v="1"/>
    <n v="0"/>
    <n v="11.612903225806452"/>
    <s v="Belo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38A8A-10D1-4B7F-9206-60D37556CC00}" name="PivotTable2" cacheId="1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O18:Q28" firstHeaderRow="0" firstDataRow="1" firstDataCol="1"/>
  <pivotFields count="9">
    <pivotField showAll="0"/>
    <pivotField axis="axisRow" showAll="0" measureFilter="1">
      <items count="94">
        <item x="71"/>
        <item x="68"/>
        <item x="5"/>
        <item x="52"/>
        <item x="66"/>
        <item x="41"/>
        <item x="76"/>
        <item x="44"/>
        <item x="28"/>
        <item x="62"/>
        <item x="85"/>
        <item x="11"/>
        <item x="29"/>
        <item x="86"/>
        <item x="10"/>
        <item x="1"/>
        <item x="33"/>
        <item x="65"/>
        <item x="25"/>
        <item x="13"/>
        <item x="17"/>
        <item x="24"/>
        <item x="67"/>
        <item x="37"/>
        <item x="53"/>
        <item x="58"/>
        <item x="55"/>
        <item x="59"/>
        <item x="84"/>
        <item x="7"/>
        <item x="32"/>
        <item x="8"/>
        <item x="87"/>
        <item x="3"/>
        <item x="35"/>
        <item x="88"/>
        <item x="48"/>
        <item x="14"/>
        <item x="47"/>
        <item x="54"/>
        <item x="26"/>
        <item x="38"/>
        <item x="39"/>
        <item x="9"/>
        <item x="89"/>
        <item x="20"/>
        <item x="2"/>
        <item x="73"/>
        <item x="82"/>
        <item x="18"/>
        <item x="42"/>
        <item x="90"/>
        <item x="69"/>
        <item x="60"/>
        <item x="77"/>
        <item x="74"/>
        <item x="83"/>
        <item x="91"/>
        <item x="70"/>
        <item x="63"/>
        <item x="78"/>
        <item x="6"/>
        <item x="12"/>
        <item x="75"/>
        <item x="79"/>
        <item x="19"/>
        <item x="49"/>
        <item x="16"/>
        <item x="56"/>
        <item x="64"/>
        <item x="40"/>
        <item x="4"/>
        <item x="45"/>
        <item x="72"/>
        <item x="80"/>
        <item x="27"/>
        <item x="50"/>
        <item x="30"/>
        <item x="51"/>
        <item x="15"/>
        <item x="21"/>
        <item x="22"/>
        <item x="23"/>
        <item x="92"/>
        <item x="61"/>
        <item x="57"/>
        <item x="34"/>
        <item x="81"/>
        <item x="36"/>
        <item x="43"/>
        <item x="0"/>
        <item x="31"/>
        <item x="46"/>
        <item t="default"/>
      </items>
    </pivotField>
    <pivotField showAll="0"/>
    <pivotField showAll="0"/>
    <pivotField showAll="0"/>
    <pivotField dataField="1" showAll="0"/>
    <pivotField numFmtId="9" showAll="0"/>
    <pivotField dataField="1" showAll="0"/>
    <pivotField showAll="0"/>
  </pivotFields>
  <rowFields count="1">
    <field x="1"/>
  </rowFields>
  <rowItems count="10">
    <i>
      <x v="2"/>
    </i>
    <i>
      <x v="15"/>
    </i>
    <i>
      <x v="29"/>
    </i>
    <i>
      <x v="31"/>
    </i>
    <i>
      <x v="33"/>
    </i>
    <i>
      <x v="43"/>
    </i>
    <i>
      <x v="46"/>
    </i>
    <i>
      <x v="61"/>
    </i>
    <i>
      <x v="71"/>
    </i>
    <i>
      <x v="90"/>
    </i>
  </rowItems>
  <colFields count="1">
    <field x="-2"/>
  </colFields>
  <colItems count="2">
    <i>
      <x/>
    </i>
    <i i="1">
      <x v="1"/>
    </i>
  </colItems>
  <dataFields count="2">
    <dataField name="Sum of Total" fld="5" baseField="0" baseItem="0"/>
    <dataField name="Sum of AMPC" fld="7" baseField="0" baseItem="0" numFmtId="167"/>
  </dataFields>
  <formats count="1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CBDD4-2F65-4C58-81E5-B74268E2992D}" name="PivotTable3" cacheId="1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Country">
  <location ref="K3:L13" firstHeaderRow="1" firstDataRow="1" firstDataCol="1"/>
  <pivotFields count="9">
    <pivotField showAll="0"/>
    <pivotField axis="axisRow" showAll="0" measureFilter="1" sortType="descending">
      <items count="94">
        <item x="46"/>
        <item x="31"/>
        <item x="0"/>
        <item x="43"/>
        <item x="36"/>
        <item x="81"/>
        <item x="34"/>
        <item x="57"/>
        <item x="61"/>
        <item x="92"/>
        <item x="23"/>
        <item x="22"/>
        <item x="21"/>
        <item x="15"/>
        <item x="51"/>
        <item x="30"/>
        <item x="50"/>
        <item x="27"/>
        <item x="80"/>
        <item x="72"/>
        <item x="45"/>
        <item x="4"/>
        <item x="40"/>
        <item x="64"/>
        <item x="56"/>
        <item x="16"/>
        <item x="49"/>
        <item x="19"/>
        <item x="79"/>
        <item x="75"/>
        <item x="12"/>
        <item x="6"/>
        <item x="78"/>
        <item x="63"/>
        <item x="70"/>
        <item x="91"/>
        <item x="83"/>
        <item x="74"/>
        <item x="77"/>
        <item x="60"/>
        <item x="69"/>
        <item x="90"/>
        <item x="42"/>
        <item x="18"/>
        <item x="82"/>
        <item x="73"/>
        <item x="2"/>
        <item x="20"/>
        <item x="89"/>
        <item x="9"/>
        <item x="39"/>
        <item x="38"/>
        <item x="26"/>
        <item x="54"/>
        <item x="47"/>
        <item x="14"/>
        <item x="48"/>
        <item x="88"/>
        <item x="35"/>
        <item x="3"/>
        <item x="87"/>
        <item x="8"/>
        <item x="32"/>
        <item x="7"/>
        <item x="84"/>
        <item x="59"/>
        <item x="55"/>
        <item x="58"/>
        <item x="53"/>
        <item x="37"/>
        <item x="67"/>
        <item x="24"/>
        <item x="17"/>
        <item x="13"/>
        <item x="25"/>
        <item x="65"/>
        <item x="33"/>
        <item x="1"/>
        <item x="10"/>
        <item x="86"/>
        <item x="29"/>
        <item x="11"/>
        <item x="85"/>
        <item x="62"/>
        <item x="28"/>
        <item x="44"/>
        <item x="76"/>
        <item x="41"/>
        <item x="66"/>
        <item x="52"/>
        <item x="5"/>
        <item x="68"/>
        <item x="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numFmtId="9" showAll="0"/>
    <pivotField showAll="0"/>
    <pivotField showAll="0"/>
  </pivotFields>
  <rowFields count="1">
    <field x="1"/>
  </rowFields>
  <rowItems count="10">
    <i>
      <x v="2"/>
    </i>
    <i>
      <x v="77"/>
    </i>
    <i>
      <x v="46"/>
    </i>
    <i>
      <x v="59"/>
    </i>
    <i>
      <x v="21"/>
    </i>
    <i>
      <x v="90"/>
    </i>
    <i>
      <x v="61"/>
    </i>
    <i>
      <x v="31"/>
    </i>
    <i>
      <x v="63"/>
    </i>
    <i>
      <x v="49"/>
    </i>
  </rowItems>
  <colItems count="1">
    <i/>
  </colItems>
  <dataFields count="1">
    <dataField name="Sum of Gold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B992525-F2CF-4653-A502-943519ED79F0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Rank" tableColumnId="1"/>
      <queryTableField id="2" name="NOC" tableColumnId="2"/>
      <queryTableField id="3" name="Gold" tableColumnId="3"/>
      <queryTableField id="4" name="Silver" tableColumnId="4"/>
      <queryTableField id="5" name="Bronze" tableColumnId="5"/>
      <queryTableField id="6" name="Total" tableColumnId="6"/>
      <queryTableField id="7" name="Division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AFA43F-641B-4EAA-A6A3-FAB547E55D12}" name="_2020_Summer_Olympics_medal_table" displayName="_2020_Summer_Olympics_medal_table" ref="A1:I94" tableType="queryTable" totalsRowShown="0">
  <autoFilter ref="A1:I94" xr:uid="{A2AFA43F-641B-4EAA-A6A3-FAB547E55D12}"/>
  <tableColumns count="9">
    <tableColumn id="1" xr3:uid="{83664DE5-6E74-4B6B-96D3-FC4190994327}" uniqueName="1" name="Rank" queryTableFieldId="1" dataDxfId="20"/>
    <tableColumn id="2" xr3:uid="{57E12D22-89A3-4B41-B5E6-80BB881251DB}" uniqueName="2" name="NOC" queryTableFieldId="2" dataDxfId="19"/>
    <tableColumn id="3" xr3:uid="{D1DD6A00-3B01-4487-8A4B-20881FD37B49}" uniqueName="3" name="Gold" queryTableFieldId="3"/>
    <tableColumn id="4" xr3:uid="{795B42F5-A3D1-4EB7-8CDA-6CF4BDCA94C5}" uniqueName="4" name="Silver" queryTableFieldId="4"/>
    <tableColumn id="5" xr3:uid="{6B045D10-4A89-4C14-B9AE-5B9EE383B57F}" uniqueName="5" name="Bronze" queryTableFieldId="5"/>
    <tableColumn id="6" xr3:uid="{FD5E8966-F0E7-4C21-A1AE-DFDF6A7838A5}" uniqueName="6" name="Total" queryTableFieldId="6"/>
    <tableColumn id="7" xr3:uid="{5B89E4E8-F2D6-48F8-AD26-E251795B9244}" uniqueName="7" name="Gold % from Total" queryTableFieldId="7" dataCellStyle="Percent"/>
    <tableColumn id="8" xr3:uid="{974C4EA1-0250-4578-8315-ADD862D1D3D1}" uniqueName="8" name="AMPC" queryTableFieldId="8" dataDxfId="2">
      <calculatedColumnFormula>AVERAGE(_2020_Summer_Olympics_medal_table[Total])</calculatedColumnFormula>
    </tableColumn>
    <tableColumn id="9" xr3:uid="{1E084FDF-6BC0-4D6A-8B03-D98FA2EC8435}" uniqueName="9" name="AA&amp;BA" queryTableFieldId="9" dataDxfId="3">
      <calculatedColumnFormula>IF(_2020_Summer_Olympics_medal_table[[#This Row],[Total]]&gt;=_2020_Summer_Olympics_medal_table[[#This Row],[AMPC]],"Above","Below")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4E44C-CA14-448B-A905-9080DDB66E90}">
  <dimension ref="A1:Q94"/>
  <sheetViews>
    <sheetView tabSelected="1" workbookViewId="0">
      <selection activeCell="K20" sqref="K20"/>
    </sheetView>
  </sheetViews>
  <sheetFormatPr defaultRowHeight="14.4" x14ac:dyDescent="0.3"/>
  <cols>
    <col min="1" max="1" width="7.44140625" bestFit="1" customWidth="1"/>
    <col min="2" max="2" width="17.21875" bestFit="1" customWidth="1"/>
    <col min="3" max="3" width="7.109375" bestFit="1" customWidth="1"/>
    <col min="4" max="4" width="7.77734375" bestFit="1" customWidth="1"/>
    <col min="5" max="5" width="9" bestFit="1" customWidth="1"/>
    <col min="6" max="6" width="7.44140625" bestFit="1" customWidth="1"/>
    <col min="7" max="7" width="19.109375" customWidth="1"/>
    <col min="8" max="8" width="9.109375" customWidth="1"/>
    <col min="11" max="11" width="11.88671875" bestFit="1" customWidth="1"/>
    <col min="12" max="12" width="11.33203125" bestFit="1" customWidth="1"/>
    <col min="14" max="14" width="12.5546875" bestFit="1" customWidth="1"/>
    <col min="15" max="15" width="11.6640625" bestFit="1" customWidth="1"/>
    <col min="16" max="16" width="12.6640625" bestFit="1" customWidth="1"/>
    <col min="17" max="17" width="17.21875" bestFit="1" customWidth="1"/>
    <col min="18" max="18" width="14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174</v>
      </c>
      <c r="H1" t="s">
        <v>170</v>
      </c>
      <c r="I1" t="s">
        <v>171</v>
      </c>
    </row>
    <row r="2" spans="1:13" x14ac:dyDescent="0.3">
      <c r="A2" t="s">
        <v>6</v>
      </c>
      <c r="B2" t="s">
        <v>7</v>
      </c>
      <c r="C2">
        <v>39</v>
      </c>
      <c r="D2">
        <v>41</v>
      </c>
      <c r="E2">
        <v>33</v>
      </c>
      <c r="F2">
        <v>113</v>
      </c>
      <c r="G2" s="1">
        <v>0.34513274336283201</v>
      </c>
      <c r="H2" s="7">
        <f>AVERAGE(_2020_Summer_Olympics_medal_table[Total])</f>
        <v>11.612903225806452</v>
      </c>
      <c r="I2" t="str">
        <f>IF(_2020_Summer_Olympics_medal_table[[#This Row],[Total]]&gt;=_2020_Summer_Olympics_medal_table[[#This Row],[AMPC]],"Above","Below")</f>
        <v>Above</v>
      </c>
    </row>
    <row r="3" spans="1:13" x14ac:dyDescent="0.3">
      <c r="A3" t="s">
        <v>8</v>
      </c>
      <c r="B3" t="s">
        <v>9</v>
      </c>
      <c r="C3">
        <v>38</v>
      </c>
      <c r="D3">
        <v>32</v>
      </c>
      <c r="E3">
        <v>19</v>
      </c>
      <c r="F3">
        <v>89</v>
      </c>
      <c r="G3" s="1">
        <v>0.426966292134831</v>
      </c>
      <c r="H3" s="7">
        <f>AVERAGE(_2020_Summer_Olympics_medal_table[Total])</f>
        <v>11.612903225806452</v>
      </c>
      <c r="I3" t="str">
        <f>IF(_2020_Summer_Olympics_medal_table[[#This Row],[Total]]&gt;=_2020_Summer_Olympics_medal_table[[#This Row],[AMPC]],"Above","Below")</f>
        <v>Above</v>
      </c>
      <c r="K3" s="2" t="s">
        <v>167</v>
      </c>
      <c r="L3" t="s">
        <v>166</v>
      </c>
    </row>
    <row r="4" spans="1:13" x14ac:dyDescent="0.3">
      <c r="A4" t="s">
        <v>10</v>
      </c>
      <c r="B4" t="s">
        <v>11</v>
      </c>
      <c r="C4">
        <v>27</v>
      </c>
      <c r="D4">
        <v>14</v>
      </c>
      <c r="E4">
        <v>17</v>
      </c>
      <c r="F4">
        <v>58</v>
      </c>
      <c r="G4" s="1">
        <v>0.46551724137931</v>
      </c>
      <c r="H4" s="7">
        <f>AVERAGE(_2020_Summer_Olympics_medal_table[Total])</f>
        <v>11.612903225806452</v>
      </c>
      <c r="I4" t="str">
        <f>IF(_2020_Summer_Olympics_medal_table[[#This Row],[Total]]&gt;=_2020_Summer_Olympics_medal_table[[#This Row],[AMPC]],"Above","Below")</f>
        <v>Above</v>
      </c>
      <c r="K4" s="3" t="s">
        <v>7</v>
      </c>
      <c r="L4" s="4">
        <v>39</v>
      </c>
    </row>
    <row r="5" spans="1:13" x14ac:dyDescent="0.3">
      <c r="A5" t="s">
        <v>12</v>
      </c>
      <c r="B5" t="s">
        <v>13</v>
      </c>
      <c r="C5">
        <v>22</v>
      </c>
      <c r="D5">
        <v>20</v>
      </c>
      <c r="E5">
        <v>22</v>
      </c>
      <c r="F5">
        <v>64</v>
      </c>
      <c r="G5" s="1">
        <v>0.34375</v>
      </c>
      <c r="H5" s="7">
        <f>AVERAGE(_2020_Summer_Olympics_medal_table[Total])</f>
        <v>11.612903225806452</v>
      </c>
      <c r="I5" t="str">
        <f>IF(_2020_Summer_Olympics_medal_table[[#This Row],[Total]]&gt;=_2020_Summer_Olympics_medal_table[[#This Row],[AMPC]],"Above","Below")</f>
        <v>Above</v>
      </c>
      <c r="K5" s="3" t="s">
        <v>9</v>
      </c>
      <c r="L5" s="4">
        <v>38</v>
      </c>
    </row>
    <row r="6" spans="1:13" x14ac:dyDescent="0.3">
      <c r="A6" t="s">
        <v>14</v>
      </c>
      <c r="B6" t="s">
        <v>15</v>
      </c>
      <c r="C6">
        <v>20</v>
      </c>
      <c r="D6">
        <v>28</v>
      </c>
      <c r="E6">
        <v>23</v>
      </c>
      <c r="F6">
        <v>71</v>
      </c>
      <c r="G6" s="1">
        <v>0.28169014084506999</v>
      </c>
      <c r="H6" s="7">
        <f>AVERAGE(_2020_Summer_Olympics_medal_table[Total])</f>
        <v>11.612903225806452</v>
      </c>
      <c r="I6" t="str">
        <f>IF(_2020_Summer_Olympics_medal_table[[#This Row],[Total]]&gt;=_2020_Summer_Olympics_medal_table[[#This Row],[AMPC]],"Above","Below")</f>
        <v>Above</v>
      </c>
      <c r="K6" s="3" t="s">
        <v>11</v>
      </c>
      <c r="L6" s="4">
        <v>27</v>
      </c>
    </row>
    <row r="7" spans="1:13" x14ac:dyDescent="0.3">
      <c r="A7" t="s">
        <v>16</v>
      </c>
      <c r="B7" t="s">
        <v>17</v>
      </c>
      <c r="C7">
        <v>17</v>
      </c>
      <c r="D7">
        <v>7</v>
      </c>
      <c r="E7">
        <v>22</v>
      </c>
      <c r="F7">
        <v>46</v>
      </c>
      <c r="G7" s="1">
        <v>0.36956521739130399</v>
      </c>
      <c r="H7" s="7">
        <f>AVERAGE(_2020_Summer_Olympics_medal_table[Total])</f>
        <v>11.612903225806452</v>
      </c>
      <c r="I7" t="str">
        <f>IF(_2020_Summer_Olympics_medal_table[[#This Row],[Total]]&gt;=_2020_Summer_Olympics_medal_table[[#This Row],[AMPC]],"Above","Below")</f>
        <v>Above</v>
      </c>
      <c r="K7" s="3" t="s">
        <v>13</v>
      </c>
      <c r="L7" s="4">
        <v>22</v>
      </c>
    </row>
    <row r="8" spans="1:13" x14ac:dyDescent="0.3">
      <c r="A8" t="s">
        <v>18</v>
      </c>
      <c r="B8" t="s">
        <v>19</v>
      </c>
      <c r="C8">
        <v>10</v>
      </c>
      <c r="D8">
        <v>12</v>
      </c>
      <c r="E8">
        <v>14</v>
      </c>
      <c r="F8">
        <v>36</v>
      </c>
      <c r="G8" s="1">
        <v>0.27777777777777801</v>
      </c>
      <c r="H8" s="7">
        <f>AVERAGE(_2020_Summer_Olympics_medal_table[Total])</f>
        <v>11.612903225806452</v>
      </c>
      <c r="I8" t="str">
        <f>IF(_2020_Summer_Olympics_medal_table[[#This Row],[Total]]&gt;=_2020_Summer_Olympics_medal_table[[#This Row],[AMPC]],"Above","Below")</f>
        <v>Above</v>
      </c>
      <c r="K8" s="3" t="s">
        <v>15</v>
      </c>
      <c r="L8" s="4">
        <v>20</v>
      </c>
    </row>
    <row r="9" spans="1:13" x14ac:dyDescent="0.3">
      <c r="A9" t="s">
        <v>20</v>
      </c>
      <c r="B9" t="s">
        <v>21</v>
      </c>
      <c r="C9">
        <v>10</v>
      </c>
      <c r="D9">
        <v>12</v>
      </c>
      <c r="E9">
        <v>11</v>
      </c>
      <c r="F9">
        <v>33</v>
      </c>
      <c r="G9" s="1">
        <v>0.30303030303030298</v>
      </c>
      <c r="H9" s="7">
        <f>AVERAGE(_2020_Summer_Olympics_medal_table[Total])</f>
        <v>11.612903225806452</v>
      </c>
      <c r="I9" t="str">
        <f>IF(_2020_Summer_Olympics_medal_table[[#This Row],[Total]]&gt;=_2020_Summer_Olympics_medal_table[[#This Row],[AMPC]],"Above","Below")</f>
        <v>Above</v>
      </c>
      <c r="K9" s="3" t="s">
        <v>17</v>
      </c>
      <c r="L9" s="4">
        <v>17</v>
      </c>
    </row>
    <row r="10" spans="1:13" x14ac:dyDescent="0.3">
      <c r="A10" t="s">
        <v>22</v>
      </c>
      <c r="B10" t="s">
        <v>23</v>
      </c>
      <c r="C10">
        <v>10</v>
      </c>
      <c r="D10">
        <v>11</v>
      </c>
      <c r="E10">
        <v>16</v>
      </c>
      <c r="F10">
        <v>37</v>
      </c>
      <c r="G10" s="1">
        <v>0.27027027027027001</v>
      </c>
      <c r="H10" s="7">
        <f>AVERAGE(_2020_Summer_Olympics_medal_table[Total])</f>
        <v>11.612903225806452</v>
      </c>
      <c r="I10" t="str">
        <f>IF(_2020_Summer_Olympics_medal_table[[#This Row],[Total]]&gt;=_2020_Summer_Olympics_medal_table[[#This Row],[AMPC]],"Above","Below")</f>
        <v>Above</v>
      </c>
      <c r="K10" s="3" t="s">
        <v>23</v>
      </c>
      <c r="L10" s="4">
        <v>10</v>
      </c>
    </row>
    <row r="11" spans="1:13" x14ac:dyDescent="0.3">
      <c r="A11" t="s">
        <v>24</v>
      </c>
      <c r="B11" t="s">
        <v>25</v>
      </c>
      <c r="C11">
        <v>10</v>
      </c>
      <c r="D11">
        <v>10</v>
      </c>
      <c r="E11">
        <v>20</v>
      </c>
      <c r="F11">
        <v>40</v>
      </c>
      <c r="G11" s="1">
        <v>0.25</v>
      </c>
      <c r="H11" s="7">
        <f>AVERAGE(_2020_Summer_Olympics_medal_table[Total])</f>
        <v>11.612903225806452</v>
      </c>
      <c r="I11" t="str">
        <f>IF(_2020_Summer_Olympics_medal_table[[#This Row],[Total]]&gt;=_2020_Summer_Olympics_medal_table[[#This Row],[AMPC]],"Above","Below")</f>
        <v>Above</v>
      </c>
      <c r="K11" s="3" t="s">
        <v>19</v>
      </c>
      <c r="L11" s="4">
        <v>10</v>
      </c>
    </row>
    <row r="12" spans="1:13" x14ac:dyDescent="0.3">
      <c r="A12" t="s">
        <v>26</v>
      </c>
      <c r="B12" t="s">
        <v>27</v>
      </c>
      <c r="C12">
        <v>7</v>
      </c>
      <c r="D12">
        <v>7</v>
      </c>
      <c r="E12">
        <v>10</v>
      </c>
      <c r="F12">
        <v>24</v>
      </c>
      <c r="G12" s="1">
        <v>0.29166666666666702</v>
      </c>
      <c r="H12" s="7">
        <f>AVERAGE(_2020_Summer_Olympics_medal_table[Total])</f>
        <v>11.612903225806452</v>
      </c>
      <c r="I12" t="str">
        <f>IF(_2020_Summer_Olympics_medal_table[[#This Row],[Total]]&gt;=_2020_Summer_Olympics_medal_table[[#This Row],[AMPC]],"Above","Below")</f>
        <v>Above</v>
      </c>
      <c r="K12" s="3" t="s">
        <v>21</v>
      </c>
      <c r="L12" s="4">
        <v>10</v>
      </c>
    </row>
    <row r="13" spans="1:13" x14ac:dyDescent="0.3">
      <c r="A13" t="s">
        <v>28</v>
      </c>
      <c r="B13" t="s">
        <v>29</v>
      </c>
      <c r="C13">
        <v>7</v>
      </c>
      <c r="D13">
        <v>6</v>
      </c>
      <c r="E13">
        <v>8</v>
      </c>
      <c r="F13">
        <v>21</v>
      </c>
      <c r="G13" s="1">
        <v>0.33333333333333298</v>
      </c>
      <c r="H13" s="7">
        <f>AVERAGE(_2020_Summer_Olympics_medal_table[Total])</f>
        <v>11.612903225806452</v>
      </c>
      <c r="I13" t="str">
        <f>IF(_2020_Summer_Olympics_medal_table[[#This Row],[Total]]&gt;=_2020_Summer_Olympics_medal_table[[#This Row],[AMPC]],"Above","Below")</f>
        <v>Above</v>
      </c>
      <c r="K13" s="3" t="s">
        <v>25</v>
      </c>
      <c r="L13" s="4">
        <v>10</v>
      </c>
    </row>
    <row r="14" spans="1:13" x14ac:dyDescent="0.3">
      <c r="A14" t="s">
        <v>30</v>
      </c>
      <c r="B14" t="s">
        <v>31</v>
      </c>
      <c r="C14">
        <v>7</v>
      </c>
      <c r="D14">
        <v>6</v>
      </c>
      <c r="E14">
        <v>7</v>
      </c>
      <c r="F14">
        <v>20</v>
      </c>
      <c r="G14" s="1">
        <v>0.35</v>
      </c>
      <c r="H14" s="7">
        <f>AVERAGE(_2020_Summer_Olympics_medal_table[Total])</f>
        <v>11.612903225806452</v>
      </c>
      <c r="I14" t="str">
        <f>IF(_2020_Summer_Olympics_medal_table[[#This Row],[Total]]&gt;=_2020_Summer_Olympics_medal_table[[#This Row],[AMPC]],"Above","Below")</f>
        <v>Above</v>
      </c>
    </row>
    <row r="15" spans="1:13" x14ac:dyDescent="0.3">
      <c r="A15" t="s">
        <v>32</v>
      </c>
      <c r="B15" t="s">
        <v>33</v>
      </c>
      <c r="C15">
        <v>7</v>
      </c>
      <c r="D15">
        <v>3</v>
      </c>
      <c r="E15">
        <v>5</v>
      </c>
      <c r="F15">
        <v>15</v>
      </c>
      <c r="G15" s="1">
        <v>0.46666666666666701</v>
      </c>
      <c r="H15" s="7">
        <f>AVERAGE(_2020_Summer_Olympics_medal_table[Total])</f>
        <v>11.612903225806452</v>
      </c>
      <c r="I15" t="str">
        <f>IF(_2020_Summer_Olympics_medal_table[[#This Row],[Total]]&gt;=_2020_Summer_Olympics_medal_table[[#This Row],[AMPC]],"Above","Below")</f>
        <v>Above</v>
      </c>
    </row>
    <row r="16" spans="1:13" x14ac:dyDescent="0.3">
      <c r="A16" t="s">
        <v>34</v>
      </c>
      <c r="B16" t="s">
        <v>35</v>
      </c>
      <c r="C16">
        <v>6</v>
      </c>
      <c r="D16">
        <v>7</v>
      </c>
      <c r="E16">
        <v>7</v>
      </c>
      <c r="F16">
        <v>20</v>
      </c>
      <c r="G16" s="1">
        <v>0.3</v>
      </c>
      <c r="H16" s="7">
        <f>AVERAGE(_2020_Summer_Olympics_medal_table[Total])</f>
        <v>11.612903225806452</v>
      </c>
      <c r="I16" t="str">
        <f>IF(_2020_Summer_Olympics_medal_table[[#This Row],[Total]]&gt;=_2020_Summer_Olympics_medal_table[[#This Row],[AMPC]],"Above","Below")</f>
        <v>Above</v>
      </c>
      <c r="K16" s="5" t="s">
        <v>173</v>
      </c>
      <c r="L16" s="6"/>
      <c r="M16" s="6"/>
    </row>
    <row r="17" spans="1:17" x14ac:dyDescent="0.3">
      <c r="A17" t="s">
        <v>36</v>
      </c>
      <c r="B17" t="s">
        <v>37</v>
      </c>
      <c r="C17">
        <v>6</v>
      </c>
      <c r="D17">
        <v>4</v>
      </c>
      <c r="E17">
        <v>10</v>
      </c>
      <c r="F17">
        <v>20</v>
      </c>
      <c r="G17" s="1">
        <v>0.3</v>
      </c>
      <c r="H17" s="7">
        <f>AVERAGE(_2020_Summer_Olympics_medal_table[Total])</f>
        <v>11.612903225806452</v>
      </c>
      <c r="I17" t="str">
        <f>IF(_2020_Summer_Olympics_medal_table[[#This Row],[Total]]&gt;=_2020_Summer_Olympics_medal_table[[#This Row],[AMPC]],"Above","Below")</f>
        <v>Above</v>
      </c>
      <c r="K17" s="7">
        <f>H2</f>
        <v>11.612903225806452</v>
      </c>
    </row>
    <row r="18" spans="1:17" x14ac:dyDescent="0.3">
      <c r="A18" t="s">
        <v>38</v>
      </c>
      <c r="B18" t="s">
        <v>39</v>
      </c>
      <c r="C18">
        <v>4</v>
      </c>
      <c r="D18">
        <v>5</v>
      </c>
      <c r="E18">
        <v>5</v>
      </c>
      <c r="F18">
        <v>14</v>
      </c>
      <c r="G18" s="1">
        <v>0.28571428571428598</v>
      </c>
      <c r="H18" s="7">
        <f>AVERAGE(_2020_Summer_Olympics_medal_table[Total])</f>
        <v>11.612903225806452</v>
      </c>
      <c r="I18" t="str">
        <f>IF(_2020_Summer_Olympics_medal_table[[#This Row],[Total]]&gt;=_2020_Summer_Olympics_medal_table[[#This Row],[AMPC]],"Above","Below")</f>
        <v>Above</v>
      </c>
      <c r="O18" s="2" t="s">
        <v>169</v>
      </c>
      <c r="P18" t="s">
        <v>168</v>
      </c>
      <c r="Q18" t="s">
        <v>172</v>
      </c>
    </row>
    <row r="19" spans="1:17" x14ac:dyDescent="0.3">
      <c r="A19" t="s">
        <v>40</v>
      </c>
      <c r="B19" t="s">
        <v>41</v>
      </c>
      <c r="C19">
        <v>4</v>
      </c>
      <c r="D19">
        <v>4</v>
      </c>
      <c r="E19">
        <v>3</v>
      </c>
      <c r="F19">
        <v>11</v>
      </c>
      <c r="G19" s="1">
        <v>0.36363636363636398</v>
      </c>
      <c r="H19" s="7">
        <f>AVERAGE(_2020_Summer_Olympics_medal_table[Total])</f>
        <v>11.612903225806452</v>
      </c>
      <c r="I19" t="str">
        <f>IF(_2020_Summer_Olympics_medal_table[[#This Row],[Total]]&gt;=_2020_Summer_Olympics_medal_table[[#This Row],[AMPC]],"Above","Below")</f>
        <v>Below</v>
      </c>
      <c r="K19" s="6" t="s">
        <v>175</v>
      </c>
      <c r="L19" s="8"/>
      <c r="M19" s="8"/>
      <c r="O19" s="3" t="s">
        <v>17</v>
      </c>
      <c r="P19" s="4">
        <v>46</v>
      </c>
      <c r="Q19" s="7">
        <v>11.612903225806452</v>
      </c>
    </row>
    <row r="20" spans="1:17" x14ac:dyDescent="0.3">
      <c r="A20" t="s">
        <v>42</v>
      </c>
      <c r="B20" t="s">
        <v>43</v>
      </c>
      <c r="C20">
        <v>4</v>
      </c>
      <c r="D20">
        <v>4</v>
      </c>
      <c r="E20">
        <v>2</v>
      </c>
      <c r="F20">
        <v>10</v>
      </c>
      <c r="G20" s="1">
        <v>0.4</v>
      </c>
      <c r="H20" s="7">
        <f>AVERAGE(_2020_Summer_Olympics_medal_table[Total])</f>
        <v>11.612903225806452</v>
      </c>
      <c r="I20" t="str">
        <f>IF(_2020_Summer_Olympics_medal_table[[#This Row],[Total]]&gt;=_2020_Summer_Olympics_medal_table[[#This Row],[AMPC]],"Above","Below")</f>
        <v>Below</v>
      </c>
      <c r="O20" s="3" t="s">
        <v>9</v>
      </c>
      <c r="P20" s="4">
        <v>89</v>
      </c>
      <c r="Q20" s="7">
        <v>11.612903225806452</v>
      </c>
    </row>
    <row r="21" spans="1:17" x14ac:dyDescent="0.3">
      <c r="A21" t="s">
        <v>44</v>
      </c>
      <c r="B21" t="s">
        <v>45</v>
      </c>
      <c r="C21">
        <v>4</v>
      </c>
      <c r="D21">
        <v>2</v>
      </c>
      <c r="E21">
        <v>2</v>
      </c>
      <c r="F21">
        <v>8</v>
      </c>
      <c r="G21" s="1">
        <v>0.5</v>
      </c>
      <c r="H21" s="7">
        <f>AVERAGE(_2020_Summer_Olympics_medal_table[Total])</f>
        <v>11.612903225806452</v>
      </c>
      <c r="I21" t="str">
        <f>IF(_2020_Summer_Olympics_medal_table[[#This Row],[Total]]&gt;=_2020_Summer_Olympics_medal_table[[#This Row],[AMPC]],"Above","Below")</f>
        <v>Below</v>
      </c>
      <c r="O21" s="3" t="s">
        <v>21</v>
      </c>
      <c r="P21" s="4">
        <v>33</v>
      </c>
      <c r="Q21" s="7">
        <v>11.612903225806452</v>
      </c>
    </row>
    <row r="22" spans="1:17" x14ac:dyDescent="0.3">
      <c r="A22" t="s">
        <v>46</v>
      </c>
      <c r="B22" t="s">
        <v>47</v>
      </c>
      <c r="C22">
        <v>4</v>
      </c>
      <c r="D22">
        <v>1</v>
      </c>
      <c r="E22">
        <v>4</v>
      </c>
      <c r="F22">
        <v>9</v>
      </c>
      <c r="G22" s="1">
        <v>0.44444444444444398</v>
      </c>
      <c r="H22" s="7">
        <f>AVERAGE(_2020_Summer_Olympics_medal_table[Total])</f>
        <v>11.612903225806452</v>
      </c>
      <c r="I22" t="str">
        <f>IF(_2020_Summer_Olympics_medal_table[[#This Row],[Total]]&gt;=_2020_Summer_Olympics_medal_table[[#This Row],[AMPC]],"Above","Below")</f>
        <v>Below</v>
      </c>
      <c r="O22" s="3" t="s">
        <v>23</v>
      </c>
      <c r="P22" s="4">
        <v>37</v>
      </c>
      <c r="Q22" s="7">
        <v>11.612903225806452</v>
      </c>
    </row>
    <row r="23" spans="1:17" x14ac:dyDescent="0.3">
      <c r="A23" t="s">
        <v>48</v>
      </c>
      <c r="B23" t="s">
        <v>49</v>
      </c>
      <c r="C23">
        <v>3</v>
      </c>
      <c r="D23">
        <v>8</v>
      </c>
      <c r="E23">
        <v>6</v>
      </c>
      <c r="F23">
        <v>17</v>
      </c>
      <c r="G23" s="1">
        <v>0.17647058823529399</v>
      </c>
      <c r="H23" s="7">
        <f>AVERAGE(_2020_Summer_Olympics_medal_table[Total])</f>
        <v>11.612903225806452</v>
      </c>
      <c r="I23" t="str">
        <f>IF(_2020_Summer_Olympics_medal_table[[#This Row],[Total]]&gt;=_2020_Summer_Olympics_medal_table[[#This Row],[AMPC]],"Above","Below")</f>
        <v>Above</v>
      </c>
      <c r="O23" s="3" t="s">
        <v>13</v>
      </c>
      <c r="P23" s="4">
        <v>64</v>
      </c>
      <c r="Q23" s="7">
        <v>11.612903225806452</v>
      </c>
    </row>
    <row r="24" spans="1:17" x14ac:dyDescent="0.3">
      <c r="A24" t="s">
        <v>50</v>
      </c>
      <c r="B24" t="s">
        <v>51</v>
      </c>
      <c r="C24">
        <v>3</v>
      </c>
      <c r="D24">
        <v>6</v>
      </c>
      <c r="E24">
        <v>0</v>
      </c>
      <c r="F24">
        <v>9</v>
      </c>
      <c r="G24" s="1">
        <v>0.33333333333333298</v>
      </c>
      <c r="H24" s="7">
        <f>AVERAGE(_2020_Summer_Olympics_medal_table[Total])</f>
        <v>11.612903225806452</v>
      </c>
      <c r="I24" t="str">
        <f>IF(_2020_Summer_Olympics_medal_table[[#This Row],[Total]]&gt;=_2020_Summer_Olympics_medal_table[[#This Row],[AMPC]],"Above","Below")</f>
        <v>Below</v>
      </c>
      <c r="O24" s="3" t="s">
        <v>25</v>
      </c>
      <c r="P24" s="4">
        <v>40</v>
      </c>
      <c r="Q24" s="7">
        <v>11.612903225806452</v>
      </c>
    </row>
    <row r="25" spans="1:17" x14ac:dyDescent="0.3">
      <c r="A25" t="s">
        <v>52</v>
      </c>
      <c r="B25" t="s">
        <v>53</v>
      </c>
      <c r="C25">
        <v>3</v>
      </c>
      <c r="D25">
        <v>4</v>
      </c>
      <c r="E25">
        <v>6</v>
      </c>
      <c r="F25">
        <v>13</v>
      </c>
      <c r="G25" s="1">
        <v>0.230769230769231</v>
      </c>
      <c r="H25" s="7">
        <f>AVERAGE(_2020_Summer_Olympics_medal_table[Total])</f>
        <v>11.612903225806452</v>
      </c>
      <c r="I25" t="str">
        <f>IF(_2020_Summer_Olympics_medal_table[[#This Row],[Total]]&gt;=_2020_Summer_Olympics_medal_table[[#This Row],[AMPC]],"Above","Below")</f>
        <v>Above</v>
      </c>
      <c r="O25" s="3" t="s">
        <v>11</v>
      </c>
      <c r="P25" s="4">
        <v>58</v>
      </c>
      <c r="Q25" s="7">
        <v>11.612903225806452</v>
      </c>
    </row>
    <row r="26" spans="1:17" x14ac:dyDescent="0.3">
      <c r="A26" t="s">
        <v>54</v>
      </c>
      <c r="B26" t="s">
        <v>55</v>
      </c>
      <c r="C26">
        <v>3</v>
      </c>
      <c r="D26">
        <v>4</v>
      </c>
      <c r="E26">
        <v>4</v>
      </c>
      <c r="F26">
        <v>11</v>
      </c>
      <c r="G26" s="1">
        <v>0.27272727272727298</v>
      </c>
      <c r="H26" s="7">
        <f>AVERAGE(_2020_Summer_Olympics_medal_table[Total])</f>
        <v>11.612903225806452</v>
      </c>
      <c r="I26" t="str">
        <f>IF(_2020_Summer_Olympics_medal_table[[#This Row],[Total]]&gt;=_2020_Summer_Olympics_medal_table[[#This Row],[AMPC]],"Above","Below")</f>
        <v>Below</v>
      </c>
      <c r="O26" s="3" t="s">
        <v>19</v>
      </c>
      <c r="P26" s="4">
        <v>36</v>
      </c>
      <c r="Q26" s="7">
        <v>11.612903225806452</v>
      </c>
    </row>
    <row r="27" spans="1:17" x14ac:dyDescent="0.3">
      <c r="A27" t="s">
        <v>56</v>
      </c>
      <c r="B27" t="s">
        <v>57</v>
      </c>
      <c r="C27">
        <v>3</v>
      </c>
      <c r="D27">
        <v>3</v>
      </c>
      <c r="E27">
        <v>2</v>
      </c>
      <c r="F27">
        <v>8</v>
      </c>
      <c r="G27" s="1">
        <v>0.375</v>
      </c>
      <c r="H27" s="7">
        <f>AVERAGE(_2020_Summer_Olympics_medal_table[Total])</f>
        <v>11.612903225806452</v>
      </c>
      <c r="I27" t="str">
        <f>IF(_2020_Summer_Olympics_medal_table[[#This Row],[Total]]&gt;=_2020_Summer_Olympics_medal_table[[#This Row],[AMPC]],"Above","Below")</f>
        <v>Below</v>
      </c>
      <c r="O27" s="3" t="s">
        <v>15</v>
      </c>
      <c r="P27" s="4">
        <v>71</v>
      </c>
      <c r="Q27" s="7">
        <v>11.612903225806452</v>
      </c>
    </row>
    <row r="28" spans="1:17" x14ac:dyDescent="0.3">
      <c r="A28" t="s">
        <v>58</v>
      </c>
      <c r="B28" t="s">
        <v>59</v>
      </c>
      <c r="C28">
        <v>3</v>
      </c>
      <c r="D28">
        <v>2</v>
      </c>
      <c r="E28">
        <v>2</v>
      </c>
      <c r="F28">
        <v>7</v>
      </c>
      <c r="G28" s="1">
        <v>0.42857142857142899</v>
      </c>
      <c r="H28" s="7">
        <f>AVERAGE(_2020_Summer_Olympics_medal_table[Total])</f>
        <v>11.612903225806452</v>
      </c>
      <c r="I28" t="str">
        <f>IF(_2020_Summer_Olympics_medal_table[[#This Row],[Total]]&gt;=_2020_Summer_Olympics_medal_table[[#This Row],[AMPC]],"Above","Below")</f>
        <v>Below</v>
      </c>
      <c r="O28" s="3" t="s">
        <v>7</v>
      </c>
      <c r="P28" s="4">
        <v>113</v>
      </c>
      <c r="Q28" s="7">
        <v>11.612903225806452</v>
      </c>
    </row>
    <row r="29" spans="1:17" x14ac:dyDescent="0.3">
      <c r="A29" t="s">
        <v>60</v>
      </c>
      <c r="B29" t="s">
        <v>61</v>
      </c>
      <c r="C29">
        <v>3</v>
      </c>
      <c r="D29">
        <v>1</v>
      </c>
      <c r="E29">
        <v>5</v>
      </c>
      <c r="F29">
        <v>9</v>
      </c>
      <c r="G29" s="1">
        <v>0.33333333333333298</v>
      </c>
      <c r="H29" s="7">
        <f>AVERAGE(_2020_Summer_Olympics_medal_table[Total])</f>
        <v>11.612903225806452</v>
      </c>
      <c r="I29" t="str">
        <f>IF(_2020_Summer_Olympics_medal_table[[#This Row],[Total]]&gt;=_2020_Summer_Olympics_medal_table[[#This Row],[AMPC]],"Above","Below")</f>
        <v>Below</v>
      </c>
    </row>
    <row r="30" spans="1:17" x14ac:dyDescent="0.3">
      <c r="A30" t="s">
        <v>62</v>
      </c>
      <c r="B30" t="s">
        <v>63</v>
      </c>
      <c r="C30">
        <v>3</v>
      </c>
      <c r="D30">
        <v>1</v>
      </c>
      <c r="E30">
        <v>3</v>
      </c>
      <c r="F30">
        <v>7</v>
      </c>
      <c r="G30" s="1">
        <v>0.42857142857142899</v>
      </c>
      <c r="H30" s="7">
        <f>AVERAGE(_2020_Summer_Olympics_medal_table[Total])</f>
        <v>11.612903225806452</v>
      </c>
      <c r="I30" t="str">
        <f>IF(_2020_Summer_Olympics_medal_table[[#This Row],[Total]]&gt;=_2020_Summer_Olympics_medal_table[[#This Row],[AMPC]],"Above","Below")</f>
        <v>Below</v>
      </c>
    </row>
    <row r="31" spans="1:17" x14ac:dyDescent="0.3">
      <c r="A31" t="s">
        <v>64</v>
      </c>
      <c r="B31" t="s">
        <v>65</v>
      </c>
      <c r="C31">
        <v>3</v>
      </c>
      <c r="D31">
        <v>1</v>
      </c>
      <c r="E31">
        <v>2</v>
      </c>
      <c r="F31">
        <v>6</v>
      </c>
      <c r="G31" s="1">
        <v>0.5</v>
      </c>
      <c r="H31" s="7">
        <f>AVERAGE(_2020_Summer_Olympics_medal_table[Total])</f>
        <v>11.612903225806452</v>
      </c>
      <c r="I31" t="str">
        <f>IF(_2020_Summer_Olympics_medal_table[[#This Row],[Total]]&gt;=_2020_Summer_Olympics_medal_table[[#This Row],[AMPC]],"Above","Below")</f>
        <v>Below</v>
      </c>
    </row>
    <row r="32" spans="1:17" x14ac:dyDescent="0.3">
      <c r="A32" t="s">
        <v>66</v>
      </c>
      <c r="B32" t="s">
        <v>67</v>
      </c>
      <c r="C32">
        <v>3</v>
      </c>
      <c r="D32">
        <v>1</v>
      </c>
      <c r="E32">
        <v>1</v>
      </c>
      <c r="F32">
        <v>5</v>
      </c>
      <c r="G32" s="1">
        <v>0.6</v>
      </c>
      <c r="H32" s="7">
        <f>AVERAGE(_2020_Summer_Olympics_medal_table[Total])</f>
        <v>11.612903225806452</v>
      </c>
      <c r="I32" t="str">
        <f>IF(_2020_Summer_Olympics_medal_table[[#This Row],[Total]]&gt;=_2020_Summer_Olympics_medal_table[[#This Row],[AMPC]],"Above","Below")</f>
        <v>Below</v>
      </c>
    </row>
    <row r="33" spans="1:9" x14ac:dyDescent="0.3">
      <c r="A33" t="s">
        <v>68</v>
      </c>
      <c r="B33" t="s">
        <v>69</v>
      </c>
      <c r="C33">
        <v>3</v>
      </c>
      <c r="D33">
        <v>0</v>
      </c>
      <c r="E33">
        <v>2</v>
      </c>
      <c r="F33">
        <v>5</v>
      </c>
      <c r="G33" s="1">
        <v>0.6</v>
      </c>
      <c r="H33" s="7">
        <f>AVERAGE(_2020_Summer_Olympics_medal_table[Total])</f>
        <v>11.612903225806452</v>
      </c>
      <c r="I33" t="str">
        <f>IF(_2020_Summer_Olympics_medal_table[[#This Row],[Total]]&gt;=_2020_Summer_Olympics_medal_table[[#This Row],[AMPC]],"Above","Below")</f>
        <v>Below</v>
      </c>
    </row>
    <row r="34" spans="1:9" x14ac:dyDescent="0.3">
      <c r="A34" t="s">
        <v>70</v>
      </c>
      <c r="B34" t="s">
        <v>71</v>
      </c>
      <c r="C34">
        <v>2</v>
      </c>
      <c r="D34">
        <v>5</v>
      </c>
      <c r="E34">
        <v>1</v>
      </c>
      <c r="F34">
        <v>8</v>
      </c>
      <c r="G34" s="1">
        <v>0.25</v>
      </c>
      <c r="H34" s="7">
        <f>AVERAGE(_2020_Summer_Olympics_medal_table[Total])</f>
        <v>11.612903225806452</v>
      </c>
      <c r="I34" t="str">
        <f>IF(_2020_Summer_Olympics_medal_table[[#This Row],[Total]]&gt;=_2020_Summer_Olympics_medal_table[[#This Row],[AMPC]],"Above","Below")</f>
        <v>Below</v>
      </c>
    </row>
    <row r="35" spans="1:9" x14ac:dyDescent="0.3">
      <c r="A35" t="s">
        <v>72</v>
      </c>
      <c r="B35" t="s">
        <v>73</v>
      </c>
      <c r="C35">
        <v>2</v>
      </c>
      <c r="D35">
        <v>4</v>
      </c>
      <c r="E35">
        <v>6</v>
      </c>
      <c r="F35">
        <v>12</v>
      </c>
      <c r="G35" s="1">
        <v>0.16666666666666699</v>
      </c>
      <c r="H35" s="7">
        <f>AVERAGE(_2020_Summer_Olympics_medal_table[Total])</f>
        <v>11.612903225806452</v>
      </c>
      <c r="I35" t="str">
        <f>IF(_2020_Summer_Olympics_medal_table[[#This Row],[Total]]&gt;=_2020_Summer_Olympics_medal_table[[#This Row],[AMPC]],"Above","Below")</f>
        <v>Above</v>
      </c>
    </row>
    <row r="36" spans="1:9" x14ac:dyDescent="0.3">
      <c r="A36" t="s">
        <v>74</v>
      </c>
      <c r="B36" t="s">
        <v>75</v>
      </c>
      <c r="C36">
        <v>2</v>
      </c>
      <c r="D36">
        <v>2</v>
      </c>
      <c r="E36">
        <v>9</v>
      </c>
      <c r="F36">
        <v>13</v>
      </c>
      <c r="G36" s="1">
        <v>0.15384615384615399</v>
      </c>
      <c r="H36" s="7">
        <f>AVERAGE(_2020_Summer_Olympics_medal_table[Total])</f>
        <v>11.612903225806452</v>
      </c>
      <c r="I36" t="str">
        <f>IF(_2020_Summer_Olympics_medal_table[[#This Row],[Total]]&gt;=_2020_Summer_Olympics_medal_table[[#This Row],[AMPC]],"Above","Below")</f>
        <v>Above</v>
      </c>
    </row>
    <row r="37" spans="1:9" x14ac:dyDescent="0.3">
      <c r="A37" t="s">
        <v>76</v>
      </c>
      <c r="B37" t="s">
        <v>77</v>
      </c>
      <c r="C37">
        <v>2</v>
      </c>
      <c r="D37">
        <v>1</v>
      </c>
      <c r="E37">
        <v>1</v>
      </c>
      <c r="F37">
        <v>4</v>
      </c>
      <c r="G37" s="1">
        <v>0.5</v>
      </c>
      <c r="H37" s="7">
        <f>AVERAGE(_2020_Summer_Olympics_medal_table[Total])</f>
        <v>11.612903225806452</v>
      </c>
      <c r="I37" t="str">
        <f>IF(_2020_Summer_Olympics_medal_table[[#This Row],[Total]]&gt;=_2020_Summer_Olympics_medal_table[[#This Row],[AMPC]],"Above","Below")</f>
        <v>Below</v>
      </c>
    </row>
    <row r="38" spans="1:9" x14ac:dyDescent="0.3">
      <c r="A38" t="s">
        <v>76</v>
      </c>
      <c r="B38" t="s">
        <v>78</v>
      </c>
      <c r="C38">
        <v>2</v>
      </c>
      <c r="D38">
        <v>1</v>
      </c>
      <c r="E38">
        <v>1</v>
      </c>
      <c r="F38">
        <v>4</v>
      </c>
      <c r="G38" s="1">
        <v>0.5</v>
      </c>
      <c r="H38" s="7">
        <f>AVERAGE(_2020_Summer_Olympics_medal_table[Total])</f>
        <v>11.612903225806452</v>
      </c>
      <c r="I38" t="str">
        <f>IF(_2020_Summer_Olympics_medal_table[[#This Row],[Total]]&gt;=_2020_Summer_Olympics_medal_table[[#This Row],[AMPC]],"Above","Below")</f>
        <v>Below</v>
      </c>
    </row>
    <row r="39" spans="1:9" x14ac:dyDescent="0.3">
      <c r="A39" t="s">
        <v>79</v>
      </c>
      <c r="B39" t="s">
        <v>80</v>
      </c>
      <c r="C39">
        <v>2</v>
      </c>
      <c r="D39">
        <v>1</v>
      </c>
      <c r="E39">
        <v>0</v>
      </c>
      <c r="F39">
        <v>3</v>
      </c>
      <c r="G39" s="1">
        <v>0.66666666666666696</v>
      </c>
      <c r="H39" s="7">
        <f>AVERAGE(_2020_Summer_Olympics_medal_table[Total])</f>
        <v>11.612903225806452</v>
      </c>
      <c r="I39" t="str">
        <f>IF(_2020_Summer_Olympics_medal_table[[#This Row],[Total]]&gt;=_2020_Summer_Olympics_medal_table[[#This Row],[AMPC]],"Above","Below")</f>
        <v>Below</v>
      </c>
    </row>
    <row r="40" spans="1:9" x14ac:dyDescent="0.3">
      <c r="A40" t="s">
        <v>81</v>
      </c>
      <c r="B40" t="s">
        <v>82</v>
      </c>
      <c r="C40">
        <v>2</v>
      </c>
      <c r="D40">
        <v>0</v>
      </c>
      <c r="E40">
        <v>2</v>
      </c>
      <c r="F40">
        <v>4</v>
      </c>
      <c r="G40" s="1">
        <v>0.5</v>
      </c>
      <c r="H40" s="7">
        <f>AVERAGE(_2020_Summer_Olympics_medal_table[Total])</f>
        <v>11.612903225806452</v>
      </c>
      <c r="I40" t="str">
        <f>IF(_2020_Summer_Olympics_medal_table[[#This Row],[Total]]&gt;=_2020_Summer_Olympics_medal_table[[#This Row],[AMPC]],"Above","Below")</f>
        <v>Below</v>
      </c>
    </row>
    <row r="41" spans="1:9" x14ac:dyDescent="0.3">
      <c r="A41" t="s">
        <v>81</v>
      </c>
      <c r="B41" t="s">
        <v>83</v>
      </c>
      <c r="C41">
        <v>2</v>
      </c>
      <c r="D41">
        <v>0</v>
      </c>
      <c r="E41">
        <v>2</v>
      </c>
      <c r="F41">
        <v>4</v>
      </c>
      <c r="G41" s="1">
        <v>0.5</v>
      </c>
      <c r="H41" s="7">
        <f>AVERAGE(_2020_Summer_Olympics_medal_table[Total])</f>
        <v>11.612903225806452</v>
      </c>
      <c r="I41" t="str">
        <f>IF(_2020_Summer_Olympics_medal_table[[#This Row],[Total]]&gt;=_2020_Summer_Olympics_medal_table[[#This Row],[AMPC]],"Above","Below")</f>
        <v>Below</v>
      </c>
    </row>
    <row r="42" spans="1:9" x14ac:dyDescent="0.3">
      <c r="A42" t="s">
        <v>84</v>
      </c>
      <c r="B42" t="s">
        <v>85</v>
      </c>
      <c r="C42">
        <v>2</v>
      </c>
      <c r="D42">
        <v>0</v>
      </c>
      <c r="E42">
        <v>1</v>
      </c>
      <c r="F42">
        <v>3</v>
      </c>
      <c r="G42" s="1">
        <v>0.66666666666666696</v>
      </c>
      <c r="H42" s="7">
        <f>AVERAGE(_2020_Summer_Olympics_medal_table[Total])</f>
        <v>11.612903225806452</v>
      </c>
      <c r="I42" t="str">
        <f>IF(_2020_Summer_Olympics_medal_table[[#This Row],[Total]]&gt;=_2020_Summer_Olympics_medal_table[[#This Row],[AMPC]],"Above","Below")</f>
        <v>Below</v>
      </c>
    </row>
    <row r="43" spans="1:9" x14ac:dyDescent="0.3">
      <c r="A43" t="s">
        <v>86</v>
      </c>
      <c r="B43" t="s">
        <v>87</v>
      </c>
      <c r="C43">
        <v>2</v>
      </c>
      <c r="D43">
        <v>0</v>
      </c>
      <c r="E43">
        <v>0</v>
      </c>
      <c r="F43">
        <v>2</v>
      </c>
      <c r="G43" s="1">
        <v>1</v>
      </c>
      <c r="H43" s="7">
        <f>AVERAGE(_2020_Summer_Olympics_medal_table[Total])</f>
        <v>11.612903225806452</v>
      </c>
      <c r="I43" t="str">
        <f>IF(_2020_Summer_Olympics_medal_table[[#This Row],[Total]]&gt;=_2020_Summer_Olympics_medal_table[[#This Row],[AMPC]],"Above","Below")</f>
        <v>Below</v>
      </c>
    </row>
    <row r="44" spans="1:9" x14ac:dyDescent="0.3">
      <c r="A44" t="s">
        <v>86</v>
      </c>
      <c r="B44" t="s">
        <v>88</v>
      </c>
      <c r="C44">
        <v>2</v>
      </c>
      <c r="D44">
        <v>0</v>
      </c>
      <c r="E44">
        <v>0</v>
      </c>
      <c r="F44">
        <v>2</v>
      </c>
      <c r="G44" s="1">
        <v>1</v>
      </c>
      <c r="H44" s="7">
        <f>AVERAGE(_2020_Summer_Olympics_medal_table[Total])</f>
        <v>11.612903225806452</v>
      </c>
      <c r="I44" t="str">
        <f>IF(_2020_Summer_Olympics_medal_table[[#This Row],[Total]]&gt;=_2020_Summer_Olympics_medal_table[[#This Row],[AMPC]],"Above","Below")</f>
        <v>Below</v>
      </c>
    </row>
    <row r="45" spans="1:9" x14ac:dyDescent="0.3">
      <c r="A45" t="s">
        <v>89</v>
      </c>
      <c r="B45" t="s">
        <v>90</v>
      </c>
      <c r="C45">
        <v>1</v>
      </c>
      <c r="D45">
        <v>6</v>
      </c>
      <c r="E45">
        <v>12</v>
      </c>
      <c r="F45">
        <v>19</v>
      </c>
      <c r="G45" s="1">
        <v>5.2631578947368397E-2</v>
      </c>
      <c r="H45" s="7">
        <f>AVERAGE(_2020_Summer_Olympics_medal_table[Total])</f>
        <v>11.612903225806452</v>
      </c>
      <c r="I45" t="str">
        <f>IF(_2020_Summer_Olympics_medal_table[[#This Row],[Total]]&gt;=_2020_Summer_Olympics_medal_table[[#This Row],[AMPC]],"Above","Below")</f>
        <v>Above</v>
      </c>
    </row>
    <row r="46" spans="1:9" x14ac:dyDescent="0.3">
      <c r="A46" t="s">
        <v>91</v>
      </c>
      <c r="B46" t="s">
        <v>92</v>
      </c>
      <c r="C46">
        <v>1</v>
      </c>
      <c r="D46">
        <v>3</v>
      </c>
      <c r="E46">
        <v>3</v>
      </c>
      <c r="F46">
        <v>7</v>
      </c>
      <c r="G46" s="1">
        <v>0.14285714285714299</v>
      </c>
      <c r="H46" s="7">
        <f>AVERAGE(_2020_Summer_Olympics_medal_table[Total])</f>
        <v>11.612903225806452</v>
      </c>
      <c r="I46" t="str">
        <f>IF(_2020_Summer_Olympics_medal_table[[#This Row],[Total]]&gt;=_2020_Summer_Olympics_medal_table[[#This Row],[AMPC]],"Above","Below")</f>
        <v>Below</v>
      </c>
    </row>
    <row r="47" spans="1:9" x14ac:dyDescent="0.3">
      <c r="A47" t="s">
        <v>93</v>
      </c>
      <c r="B47" t="s">
        <v>94</v>
      </c>
      <c r="C47">
        <v>1</v>
      </c>
      <c r="D47">
        <v>3</v>
      </c>
      <c r="E47">
        <v>0</v>
      </c>
      <c r="F47">
        <v>4</v>
      </c>
      <c r="G47" s="1">
        <v>0.25</v>
      </c>
      <c r="H47" s="7">
        <f>AVERAGE(_2020_Summer_Olympics_medal_table[Total])</f>
        <v>11.612903225806452</v>
      </c>
      <c r="I47" t="str">
        <f>IF(_2020_Summer_Olympics_medal_table[[#This Row],[Total]]&gt;=_2020_Summer_Olympics_medal_table[[#This Row],[AMPC]],"Above","Below")</f>
        <v>Below</v>
      </c>
    </row>
    <row r="48" spans="1:9" x14ac:dyDescent="0.3">
      <c r="A48" t="s">
        <v>93</v>
      </c>
      <c r="B48" t="s">
        <v>95</v>
      </c>
      <c r="C48">
        <v>1</v>
      </c>
      <c r="D48">
        <v>3</v>
      </c>
      <c r="E48">
        <v>0</v>
      </c>
      <c r="F48">
        <v>4</v>
      </c>
      <c r="G48" s="1">
        <v>0.25</v>
      </c>
      <c r="H48" s="7">
        <f>AVERAGE(_2020_Summer_Olympics_medal_table[Total])</f>
        <v>11.612903225806452</v>
      </c>
      <c r="I48" t="str">
        <f>IF(_2020_Summer_Olympics_medal_table[[#This Row],[Total]]&gt;=_2020_Summer_Olympics_medal_table[[#This Row],[AMPC]],"Above","Below")</f>
        <v>Below</v>
      </c>
    </row>
    <row r="49" spans="1:9" x14ac:dyDescent="0.3">
      <c r="A49" t="s">
        <v>96</v>
      </c>
      <c r="B49" t="s">
        <v>97</v>
      </c>
      <c r="C49">
        <v>1</v>
      </c>
      <c r="D49">
        <v>2</v>
      </c>
      <c r="E49">
        <v>4</v>
      </c>
      <c r="F49">
        <v>7</v>
      </c>
      <c r="G49" s="1">
        <v>0.14285714285714299</v>
      </c>
      <c r="H49" s="7">
        <f>AVERAGE(_2020_Summer_Olympics_medal_table[Total])</f>
        <v>11.612903225806452</v>
      </c>
      <c r="I49" t="str">
        <f>IF(_2020_Summer_Olympics_medal_table[[#This Row],[Total]]&gt;=_2020_Summer_Olympics_medal_table[[#This Row],[AMPC]],"Above","Below")</f>
        <v>Below</v>
      </c>
    </row>
    <row r="50" spans="1:9" x14ac:dyDescent="0.3">
      <c r="A50" t="s">
        <v>98</v>
      </c>
      <c r="B50" t="s">
        <v>99</v>
      </c>
      <c r="C50">
        <v>1</v>
      </c>
      <c r="D50">
        <v>2</v>
      </c>
      <c r="E50">
        <v>3</v>
      </c>
      <c r="F50">
        <v>6</v>
      </c>
      <c r="G50" s="1">
        <v>0.16666666666666699</v>
      </c>
      <c r="H50" s="7">
        <f>AVERAGE(_2020_Summer_Olympics_medal_table[Total])</f>
        <v>11.612903225806452</v>
      </c>
      <c r="I50" t="str">
        <f>IF(_2020_Summer_Olympics_medal_table[[#This Row],[Total]]&gt;=_2020_Summer_Olympics_medal_table[[#This Row],[AMPC]],"Above","Below")</f>
        <v>Below</v>
      </c>
    </row>
    <row r="51" spans="1:9" x14ac:dyDescent="0.3">
      <c r="A51" t="s">
        <v>100</v>
      </c>
      <c r="B51" t="s">
        <v>101</v>
      </c>
      <c r="C51">
        <v>1</v>
      </c>
      <c r="D51">
        <v>2</v>
      </c>
      <c r="E51">
        <v>1</v>
      </c>
      <c r="F51">
        <v>4</v>
      </c>
      <c r="G51" s="1">
        <v>0.25</v>
      </c>
      <c r="H51" s="7">
        <f>AVERAGE(_2020_Summer_Olympics_medal_table[Total])</f>
        <v>11.612903225806452</v>
      </c>
      <c r="I51" t="str">
        <f>IF(_2020_Summer_Olympics_medal_table[[#This Row],[Total]]&gt;=_2020_Summer_Olympics_medal_table[[#This Row],[AMPC]],"Above","Below")</f>
        <v>Below</v>
      </c>
    </row>
    <row r="52" spans="1:9" x14ac:dyDescent="0.3">
      <c r="A52" t="s">
        <v>100</v>
      </c>
      <c r="B52" t="s">
        <v>102</v>
      </c>
      <c r="C52">
        <v>1</v>
      </c>
      <c r="D52">
        <v>2</v>
      </c>
      <c r="E52">
        <v>1</v>
      </c>
      <c r="F52">
        <v>4</v>
      </c>
      <c r="G52" s="1">
        <v>0.25</v>
      </c>
      <c r="H52" s="7">
        <f>AVERAGE(_2020_Summer_Olympics_medal_table[Total])</f>
        <v>11.612903225806452</v>
      </c>
      <c r="I52" t="str">
        <f>IF(_2020_Summer_Olympics_medal_table[[#This Row],[Total]]&gt;=_2020_Summer_Olympics_medal_table[[#This Row],[AMPC]],"Above","Below")</f>
        <v>Below</v>
      </c>
    </row>
    <row r="53" spans="1:9" x14ac:dyDescent="0.3">
      <c r="A53" t="s">
        <v>103</v>
      </c>
      <c r="B53" t="s">
        <v>104</v>
      </c>
      <c r="C53">
        <v>1</v>
      </c>
      <c r="D53">
        <v>2</v>
      </c>
      <c r="E53">
        <v>0</v>
      </c>
      <c r="F53">
        <v>3</v>
      </c>
      <c r="G53" s="1">
        <v>0.33333333333333298</v>
      </c>
      <c r="H53" s="7">
        <f>AVERAGE(_2020_Summer_Olympics_medal_table[Total])</f>
        <v>11.612903225806452</v>
      </c>
      <c r="I53" t="str">
        <f>IF(_2020_Summer_Olympics_medal_table[[#This Row],[Total]]&gt;=_2020_Summer_Olympics_medal_table[[#This Row],[AMPC]],"Above","Below")</f>
        <v>Below</v>
      </c>
    </row>
    <row r="54" spans="1:9" x14ac:dyDescent="0.3">
      <c r="A54" t="s">
        <v>105</v>
      </c>
      <c r="B54" t="s">
        <v>106</v>
      </c>
      <c r="C54">
        <v>1</v>
      </c>
      <c r="D54">
        <v>1</v>
      </c>
      <c r="E54">
        <v>5</v>
      </c>
      <c r="F54">
        <v>7</v>
      </c>
      <c r="G54" s="1">
        <v>0.14285714285714299</v>
      </c>
      <c r="H54" s="7">
        <f>AVERAGE(_2020_Summer_Olympics_medal_table[Total])</f>
        <v>11.612903225806452</v>
      </c>
      <c r="I54" t="str">
        <f>IF(_2020_Summer_Olympics_medal_table[[#This Row],[Total]]&gt;=_2020_Summer_Olympics_medal_table[[#This Row],[AMPC]],"Above","Below")</f>
        <v>Below</v>
      </c>
    </row>
    <row r="55" spans="1:9" x14ac:dyDescent="0.3">
      <c r="A55" t="s">
        <v>107</v>
      </c>
      <c r="B55" t="s">
        <v>108</v>
      </c>
      <c r="C55">
        <v>1</v>
      </c>
      <c r="D55">
        <v>1</v>
      </c>
      <c r="E55">
        <v>4</v>
      </c>
      <c r="F55">
        <v>6</v>
      </c>
      <c r="G55" s="1">
        <v>0.16666666666666699</v>
      </c>
      <c r="H55" s="7">
        <f>AVERAGE(_2020_Summer_Olympics_medal_table[Total])</f>
        <v>11.612903225806452</v>
      </c>
      <c r="I55" t="str">
        <f>IF(_2020_Summer_Olympics_medal_table[[#This Row],[Total]]&gt;=_2020_Summer_Olympics_medal_table[[#This Row],[AMPC]],"Above","Below")</f>
        <v>Below</v>
      </c>
    </row>
    <row r="56" spans="1:9" x14ac:dyDescent="0.3">
      <c r="A56" t="s">
        <v>109</v>
      </c>
      <c r="B56" t="s">
        <v>110</v>
      </c>
      <c r="C56">
        <v>1</v>
      </c>
      <c r="D56">
        <v>1</v>
      </c>
      <c r="E56">
        <v>3</v>
      </c>
      <c r="F56">
        <v>5</v>
      </c>
      <c r="G56" s="1">
        <v>0.2</v>
      </c>
      <c r="H56" s="7">
        <f>AVERAGE(_2020_Summer_Olympics_medal_table[Total])</f>
        <v>11.612903225806452</v>
      </c>
      <c r="I56" t="str">
        <f>IF(_2020_Summer_Olympics_medal_table[[#This Row],[Total]]&gt;=_2020_Summer_Olympics_medal_table[[#This Row],[AMPC]],"Above","Below")</f>
        <v>Below</v>
      </c>
    </row>
    <row r="57" spans="1:9" x14ac:dyDescent="0.3">
      <c r="A57" t="s">
        <v>111</v>
      </c>
      <c r="B57" t="s">
        <v>112</v>
      </c>
      <c r="C57">
        <v>1</v>
      </c>
      <c r="D57">
        <v>1</v>
      </c>
      <c r="E57">
        <v>2</v>
      </c>
      <c r="F57">
        <v>4</v>
      </c>
      <c r="G57" s="1">
        <v>0.25</v>
      </c>
      <c r="H57" s="7">
        <f>AVERAGE(_2020_Summer_Olympics_medal_table[Total])</f>
        <v>11.612903225806452</v>
      </c>
      <c r="I57" t="str">
        <f>IF(_2020_Summer_Olympics_medal_table[[#This Row],[Total]]&gt;=_2020_Summer_Olympics_medal_table[[#This Row],[AMPC]],"Above","Below")</f>
        <v>Below</v>
      </c>
    </row>
    <row r="58" spans="1:9" x14ac:dyDescent="0.3">
      <c r="A58" t="s">
        <v>111</v>
      </c>
      <c r="B58" t="s">
        <v>113</v>
      </c>
      <c r="C58">
        <v>1</v>
      </c>
      <c r="D58">
        <v>1</v>
      </c>
      <c r="E58">
        <v>2</v>
      </c>
      <c r="F58">
        <v>4</v>
      </c>
      <c r="G58" s="1">
        <v>0.25</v>
      </c>
      <c r="H58" s="7">
        <f>AVERAGE(_2020_Summer_Olympics_medal_table[Total])</f>
        <v>11.612903225806452</v>
      </c>
      <c r="I58" t="str">
        <f>IF(_2020_Summer_Olympics_medal_table[[#This Row],[Total]]&gt;=_2020_Summer_Olympics_medal_table[[#This Row],[AMPC]],"Above","Below")</f>
        <v>Below</v>
      </c>
    </row>
    <row r="59" spans="1:9" x14ac:dyDescent="0.3">
      <c r="A59" t="s">
        <v>114</v>
      </c>
      <c r="B59" t="s">
        <v>115</v>
      </c>
      <c r="C59">
        <v>1</v>
      </c>
      <c r="D59">
        <v>1</v>
      </c>
      <c r="E59">
        <v>0</v>
      </c>
      <c r="F59">
        <v>2</v>
      </c>
      <c r="G59" s="1">
        <v>0.5</v>
      </c>
      <c r="H59" s="7">
        <f>AVERAGE(_2020_Summer_Olympics_medal_table[Total])</f>
        <v>11.612903225806452</v>
      </c>
      <c r="I59" t="str">
        <f>IF(_2020_Summer_Olympics_medal_table[[#This Row],[Total]]&gt;=_2020_Summer_Olympics_medal_table[[#This Row],[AMPC]],"Above","Below")</f>
        <v>Below</v>
      </c>
    </row>
    <row r="60" spans="1:9" x14ac:dyDescent="0.3">
      <c r="A60" t="s">
        <v>116</v>
      </c>
      <c r="B60" t="s">
        <v>117</v>
      </c>
      <c r="C60">
        <v>1</v>
      </c>
      <c r="D60">
        <v>0</v>
      </c>
      <c r="E60">
        <v>1</v>
      </c>
      <c r="F60">
        <v>2</v>
      </c>
      <c r="G60" s="1">
        <v>0.5</v>
      </c>
      <c r="H60" s="7">
        <f>AVERAGE(_2020_Summer_Olympics_medal_table[Total])</f>
        <v>11.612903225806452</v>
      </c>
      <c r="I60" t="str">
        <f>IF(_2020_Summer_Olympics_medal_table[[#This Row],[Total]]&gt;=_2020_Summer_Olympics_medal_table[[#This Row],[AMPC]],"Above","Below")</f>
        <v>Below</v>
      </c>
    </row>
    <row r="61" spans="1:9" x14ac:dyDescent="0.3">
      <c r="A61" t="s">
        <v>116</v>
      </c>
      <c r="B61" t="s">
        <v>118</v>
      </c>
      <c r="C61">
        <v>1</v>
      </c>
      <c r="D61">
        <v>0</v>
      </c>
      <c r="E61">
        <v>1</v>
      </c>
      <c r="F61">
        <v>2</v>
      </c>
      <c r="G61" s="1">
        <v>0.5</v>
      </c>
      <c r="H61" s="7">
        <f>AVERAGE(_2020_Summer_Olympics_medal_table[Total])</f>
        <v>11.612903225806452</v>
      </c>
      <c r="I61" t="str">
        <f>IF(_2020_Summer_Olympics_medal_table[[#This Row],[Total]]&gt;=_2020_Summer_Olympics_medal_table[[#This Row],[AMPC]],"Above","Below")</f>
        <v>Below</v>
      </c>
    </row>
    <row r="62" spans="1:9" x14ac:dyDescent="0.3">
      <c r="A62" t="s">
        <v>116</v>
      </c>
      <c r="B62" t="s">
        <v>119</v>
      </c>
      <c r="C62">
        <v>1</v>
      </c>
      <c r="D62">
        <v>0</v>
      </c>
      <c r="E62">
        <v>1</v>
      </c>
      <c r="F62">
        <v>2</v>
      </c>
      <c r="G62" s="1">
        <v>0.5</v>
      </c>
      <c r="H62" s="7">
        <f>AVERAGE(_2020_Summer_Olympics_medal_table[Total])</f>
        <v>11.612903225806452</v>
      </c>
      <c r="I62" t="str">
        <f>IF(_2020_Summer_Olympics_medal_table[[#This Row],[Total]]&gt;=_2020_Summer_Olympics_medal_table[[#This Row],[AMPC]],"Above","Below")</f>
        <v>Below</v>
      </c>
    </row>
    <row r="63" spans="1:9" x14ac:dyDescent="0.3">
      <c r="A63" t="s">
        <v>116</v>
      </c>
      <c r="B63" t="s">
        <v>120</v>
      </c>
      <c r="C63">
        <v>1</v>
      </c>
      <c r="D63">
        <v>0</v>
      </c>
      <c r="E63">
        <v>1</v>
      </c>
      <c r="F63">
        <v>2</v>
      </c>
      <c r="G63" s="1">
        <v>0.5</v>
      </c>
      <c r="H63" s="7">
        <f>AVERAGE(_2020_Summer_Olympics_medal_table[Total])</f>
        <v>11.612903225806452</v>
      </c>
      <c r="I63" t="str">
        <f>IF(_2020_Summer_Olympics_medal_table[[#This Row],[Total]]&gt;=_2020_Summer_Olympics_medal_table[[#This Row],[AMPC]],"Above","Below")</f>
        <v>Below</v>
      </c>
    </row>
    <row r="64" spans="1:9" x14ac:dyDescent="0.3">
      <c r="A64" t="s">
        <v>121</v>
      </c>
      <c r="B64" t="s">
        <v>122</v>
      </c>
      <c r="C64">
        <v>1</v>
      </c>
      <c r="D64">
        <v>0</v>
      </c>
      <c r="E64">
        <v>0</v>
      </c>
      <c r="F64">
        <v>1</v>
      </c>
      <c r="G64" s="1">
        <v>1</v>
      </c>
      <c r="H64" s="7">
        <f>AVERAGE(_2020_Summer_Olympics_medal_table[Total])</f>
        <v>11.612903225806452</v>
      </c>
      <c r="I64" t="str">
        <f>IF(_2020_Summer_Olympics_medal_table[[#This Row],[Total]]&gt;=_2020_Summer_Olympics_medal_table[[#This Row],[AMPC]],"Above","Below")</f>
        <v>Below</v>
      </c>
    </row>
    <row r="65" spans="1:9" x14ac:dyDescent="0.3">
      <c r="A65" t="s">
        <v>121</v>
      </c>
      <c r="B65" t="s">
        <v>123</v>
      </c>
      <c r="C65">
        <v>1</v>
      </c>
      <c r="D65">
        <v>0</v>
      </c>
      <c r="E65">
        <v>0</v>
      </c>
      <c r="F65">
        <v>1</v>
      </c>
      <c r="G65" s="1">
        <v>1</v>
      </c>
      <c r="H65" s="7">
        <f>AVERAGE(_2020_Summer_Olympics_medal_table[Total])</f>
        <v>11.612903225806452</v>
      </c>
      <c r="I65" t="str">
        <f>IF(_2020_Summer_Olympics_medal_table[[#This Row],[Total]]&gt;=_2020_Summer_Olympics_medal_table[[#This Row],[AMPC]],"Above","Below")</f>
        <v>Below</v>
      </c>
    </row>
    <row r="66" spans="1:9" x14ac:dyDescent="0.3">
      <c r="A66" t="s">
        <v>121</v>
      </c>
      <c r="B66" t="s">
        <v>124</v>
      </c>
      <c r="C66">
        <v>1</v>
      </c>
      <c r="D66">
        <v>0</v>
      </c>
      <c r="E66">
        <v>0</v>
      </c>
      <c r="F66">
        <v>1</v>
      </c>
      <c r="G66" s="1">
        <v>1</v>
      </c>
      <c r="H66" s="7">
        <f>AVERAGE(_2020_Summer_Olympics_medal_table[Total])</f>
        <v>11.612903225806452</v>
      </c>
      <c r="I66" t="str">
        <f>IF(_2020_Summer_Olympics_medal_table[[#This Row],[Total]]&gt;=_2020_Summer_Olympics_medal_table[[#This Row],[AMPC]],"Above","Below")</f>
        <v>Below</v>
      </c>
    </row>
    <row r="67" spans="1:9" x14ac:dyDescent="0.3">
      <c r="A67" t="s">
        <v>125</v>
      </c>
      <c r="B67" t="s">
        <v>126</v>
      </c>
      <c r="C67">
        <v>0</v>
      </c>
      <c r="D67">
        <v>4</v>
      </c>
      <c r="E67">
        <v>1</v>
      </c>
      <c r="F67">
        <v>5</v>
      </c>
      <c r="G67" s="1">
        <v>0</v>
      </c>
      <c r="H67" s="7">
        <f>AVERAGE(_2020_Summer_Olympics_medal_table[Total])</f>
        <v>11.612903225806452</v>
      </c>
      <c r="I67" t="str">
        <f>IF(_2020_Summer_Olympics_medal_table[[#This Row],[Total]]&gt;=_2020_Summer_Olympics_medal_table[[#This Row],[AMPC]],"Above","Below")</f>
        <v>Below</v>
      </c>
    </row>
    <row r="68" spans="1:9" x14ac:dyDescent="0.3">
      <c r="A68" t="s">
        <v>127</v>
      </c>
      <c r="B68" t="s">
        <v>128</v>
      </c>
      <c r="C68">
        <v>0</v>
      </c>
      <c r="D68">
        <v>3</v>
      </c>
      <c r="E68">
        <v>4</v>
      </c>
      <c r="F68">
        <v>7</v>
      </c>
      <c r="G68" s="1">
        <v>0</v>
      </c>
      <c r="H68" s="7">
        <f>AVERAGE(_2020_Summer_Olympics_medal_table[Total])</f>
        <v>11.612903225806452</v>
      </c>
      <c r="I68" t="str">
        <f>IF(_2020_Summer_Olympics_medal_table[[#This Row],[Total]]&gt;=_2020_Summer_Olympics_medal_table[[#This Row],[AMPC]],"Above","Below")</f>
        <v>Below</v>
      </c>
    </row>
    <row r="69" spans="1:9" x14ac:dyDescent="0.3">
      <c r="A69" t="s">
        <v>129</v>
      </c>
      <c r="B69" t="s">
        <v>130</v>
      </c>
      <c r="C69">
        <v>0</v>
      </c>
      <c r="D69">
        <v>3</v>
      </c>
      <c r="E69">
        <v>2</v>
      </c>
      <c r="F69">
        <v>5</v>
      </c>
      <c r="G69" s="1">
        <v>0</v>
      </c>
      <c r="H69" s="7">
        <f>AVERAGE(_2020_Summer_Olympics_medal_table[Total])</f>
        <v>11.612903225806452</v>
      </c>
      <c r="I69" t="str">
        <f>IF(_2020_Summer_Olympics_medal_table[[#This Row],[Total]]&gt;=_2020_Summer_Olympics_medal_table[[#This Row],[AMPC]],"Above","Below")</f>
        <v>Below</v>
      </c>
    </row>
    <row r="70" spans="1:9" x14ac:dyDescent="0.3">
      <c r="A70" t="s">
        <v>131</v>
      </c>
      <c r="B70" t="s">
        <v>132</v>
      </c>
      <c r="C70">
        <v>0</v>
      </c>
      <c r="D70">
        <v>2</v>
      </c>
      <c r="E70">
        <v>2</v>
      </c>
      <c r="F70">
        <v>4</v>
      </c>
      <c r="G70" s="1">
        <v>0</v>
      </c>
      <c r="H70" s="7">
        <f>AVERAGE(_2020_Summer_Olympics_medal_table[Total])</f>
        <v>11.612903225806452</v>
      </c>
      <c r="I70" t="str">
        <f>IF(_2020_Summer_Olympics_medal_table[[#This Row],[Total]]&gt;=_2020_Summer_Olympics_medal_table[[#This Row],[AMPC]],"Above","Below")</f>
        <v>Below</v>
      </c>
    </row>
    <row r="71" spans="1:9" x14ac:dyDescent="0.3">
      <c r="A71" t="s">
        <v>133</v>
      </c>
      <c r="B71" t="s">
        <v>134</v>
      </c>
      <c r="C71">
        <v>0</v>
      </c>
      <c r="D71">
        <v>2</v>
      </c>
      <c r="E71">
        <v>1</v>
      </c>
      <c r="F71">
        <v>3</v>
      </c>
      <c r="G71" s="1">
        <v>0</v>
      </c>
      <c r="H71" s="7">
        <f>AVERAGE(_2020_Summer_Olympics_medal_table[Total])</f>
        <v>11.612903225806452</v>
      </c>
      <c r="I71" t="str">
        <f>IF(_2020_Summer_Olympics_medal_table[[#This Row],[Total]]&gt;=_2020_Summer_Olympics_medal_table[[#This Row],[AMPC]],"Above","Below")</f>
        <v>Below</v>
      </c>
    </row>
    <row r="72" spans="1:9" x14ac:dyDescent="0.3">
      <c r="A72" t="s">
        <v>135</v>
      </c>
      <c r="B72" t="s">
        <v>136</v>
      </c>
      <c r="C72">
        <v>0</v>
      </c>
      <c r="D72">
        <v>1</v>
      </c>
      <c r="E72">
        <v>3</v>
      </c>
      <c r="F72">
        <v>4</v>
      </c>
      <c r="G72" s="1">
        <v>0</v>
      </c>
      <c r="H72" s="7">
        <f>AVERAGE(_2020_Summer_Olympics_medal_table[Total])</f>
        <v>11.612903225806452</v>
      </c>
      <c r="I72" t="str">
        <f>IF(_2020_Summer_Olympics_medal_table[[#This Row],[Total]]&gt;=_2020_Summer_Olympics_medal_table[[#This Row],[AMPC]],"Above","Below")</f>
        <v>Below</v>
      </c>
    </row>
    <row r="73" spans="1:9" x14ac:dyDescent="0.3">
      <c r="A73" t="s">
        <v>137</v>
      </c>
      <c r="B73" t="s">
        <v>138</v>
      </c>
      <c r="C73">
        <v>0</v>
      </c>
      <c r="D73">
        <v>1</v>
      </c>
      <c r="E73">
        <v>2</v>
      </c>
      <c r="F73">
        <v>3</v>
      </c>
      <c r="G73" s="1">
        <v>0</v>
      </c>
      <c r="H73" s="7">
        <f>AVERAGE(_2020_Summer_Olympics_medal_table[Total])</f>
        <v>11.612903225806452</v>
      </c>
      <c r="I73" t="str">
        <f>IF(_2020_Summer_Olympics_medal_table[[#This Row],[Total]]&gt;=_2020_Summer_Olympics_medal_table[[#This Row],[AMPC]],"Above","Below")</f>
        <v>Below</v>
      </c>
    </row>
    <row r="74" spans="1:9" x14ac:dyDescent="0.3">
      <c r="A74" t="s">
        <v>137</v>
      </c>
      <c r="B74" t="s">
        <v>139</v>
      </c>
      <c r="C74">
        <v>0</v>
      </c>
      <c r="D74">
        <v>1</v>
      </c>
      <c r="E74">
        <v>2</v>
      </c>
      <c r="F74">
        <v>3</v>
      </c>
      <c r="G74" s="1">
        <v>0</v>
      </c>
      <c r="H74" s="7">
        <f>AVERAGE(_2020_Summer_Olympics_medal_table[Total])</f>
        <v>11.612903225806452</v>
      </c>
      <c r="I74" t="str">
        <f>IF(_2020_Summer_Olympics_medal_table[[#This Row],[Total]]&gt;=_2020_Summer_Olympics_medal_table[[#This Row],[AMPC]],"Above","Below")</f>
        <v>Below</v>
      </c>
    </row>
    <row r="75" spans="1:9" x14ac:dyDescent="0.3">
      <c r="A75" t="s">
        <v>140</v>
      </c>
      <c r="B75" t="s">
        <v>141</v>
      </c>
      <c r="C75">
        <v>0</v>
      </c>
      <c r="D75">
        <v>1</v>
      </c>
      <c r="E75">
        <v>1</v>
      </c>
      <c r="F75">
        <v>2</v>
      </c>
      <c r="G75" s="1">
        <v>0</v>
      </c>
      <c r="H75" s="7">
        <f>AVERAGE(_2020_Summer_Olympics_medal_table[Total])</f>
        <v>11.612903225806452</v>
      </c>
      <c r="I75" t="str">
        <f>IF(_2020_Summer_Olympics_medal_table[[#This Row],[Total]]&gt;=_2020_Summer_Olympics_medal_table[[#This Row],[AMPC]],"Above","Below")</f>
        <v>Below</v>
      </c>
    </row>
    <row r="76" spans="1:9" x14ac:dyDescent="0.3">
      <c r="A76" t="s">
        <v>140</v>
      </c>
      <c r="B76" t="s">
        <v>142</v>
      </c>
      <c r="C76">
        <v>0</v>
      </c>
      <c r="D76">
        <v>1</v>
      </c>
      <c r="E76">
        <v>1</v>
      </c>
      <c r="F76">
        <v>2</v>
      </c>
      <c r="G76" s="1">
        <v>0</v>
      </c>
      <c r="H76" s="7">
        <f>AVERAGE(_2020_Summer_Olympics_medal_table[Total])</f>
        <v>11.612903225806452</v>
      </c>
      <c r="I76" t="str">
        <f>IF(_2020_Summer_Olympics_medal_table[[#This Row],[Total]]&gt;=_2020_Summer_Olympics_medal_table[[#This Row],[AMPC]],"Above","Below")</f>
        <v>Below</v>
      </c>
    </row>
    <row r="77" spans="1:9" x14ac:dyDescent="0.3">
      <c r="A77" t="s">
        <v>140</v>
      </c>
      <c r="B77" t="s">
        <v>143</v>
      </c>
      <c r="C77">
        <v>0</v>
      </c>
      <c r="D77">
        <v>1</v>
      </c>
      <c r="E77">
        <v>1</v>
      </c>
      <c r="F77">
        <v>2</v>
      </c>
      <c r="G77" s="1">
        <v>0</v>
      </c>
      <c r="H77" s="7">
        <f>AVERAGE(_2020_Summer_Olympics_medal_table[Total])</f>
        <v>11.612903225806452</v>
      </c>
      <c r="I77" t="str">
        <f>IF(_2020_Summer_Olympics_medal_table[[#This Row],[Total]]&gt;=_2020_Summer_Olympics_medal_table[[#This Row],[AMPC]],"Above","Below")</f>
        <v>Below</v>
      </c>
    </row>
    <row r="78" spans="1:9" x14ac:dyDescent="0.3">
      <c r="A78" t="s">
        <v>144</v>
      </c>
      <c r="B78" t="s">
        <v>145</v>
      </c>
      <c r="C78">
        <v>0</v>
      </c>
      <c r="D78">
        <v>1</v>
      </c>
      <c r="E78">
        <v>0</v>
      </c>
      <c r="F78">
        <v>1</v>
      </c>
      <c r="G78" s="1">
        <v>0</v>
      </c>
      <c r="H78" s="7">
        <f>AVERAGE(_2020_Summer_Olympics_medal_table[Total])</f>
        <v>11.612903225806452</v>
      </c>
      <c r="I78" t="str">
        <f>IF(_2020_Summer_Olympics_medal_table[[#This Row],[Total]]&gt;=_2020_Summer_Olympics_medal_table[[#This Row],[AMPC]],"Above","Below")</f>
        <v>Below</v>
      </c>
    </row>
    <row r="79" spans="1:9" x14ac:dyDescent="0.3">
      <c r="A79" t="s">
        <v>144</v>
      </c>
      <c r="B79" t="s">
        <v>146</v>
      </c>
      <c r="C79">
        <v>0</v>
      </c>
      <c r="D79">
        <v>1</v>
      </c>
      <c r="E79">
        <v>0</v>
      </c>
      <c r="F79">
        <v>1</v>
      </c>
      <c r="G79" s="1">
        <v>0</v>
      </c>
      <c r="H79" s="7">
        <f>AVERAGE(_2020_Summer_Olympics_medal_table[Total])</f>
        <v>11.612903225806452</v>
      </c>
      <c r="I79" t="str">
        <f>IF(_2020_Summer_Olympics_medal_table[[#This Row],[Total]]&gt;=_2020_Summer_Olympics_medal_table[[#This Row],[AMPC]],"Above","Below")</f>
        <v>Below</v>
      </c>
    </row>
    <row r="80" spans="1:9" x14ac:dyDescent="0.3">
      <c r="A80" t="s">
        <v>144</v>
      </c>
      <c r="B80" t="s">
        <v>147</v>
      </c>
      <c r="C80">
        <v>0</v>
      </c>
      <c r="D80">
        <v>1</v>
      </c>
      <c r="E80">
        <v>0</v>
      </c>
      <c r="F80">
        <v>1</v>
      </c>
      <c r="G80" s="1">
        <v>0</v>
      </c>
      <c r="H80" s="7">
        <f>AVERAGE(_2020_Summer_Olympics_medal_table[Total])</f>
        <v>11.612903225806452</v>
      </c>
      <c r="I80" t="str">
        <f>IF(_2020_Summer_Olympics_medal_table[[#This Row],[Total]]&gt;=_2020_Summer_Olympics_medal_table[[#This Row],[AMPC]],"Above","Below")</f>
        <v>Below</v>
      </c>
    </row>
    <row r="81" spans="1:9" x14ac:dyDescent="0.3">
      <c r="A81" t="s">
        <v>144</v>
      </c>
      <c r="B81" t="s">
        <v>148</v>
      </c>
      <c r="C81">
        <v>0</v>
      </c>
      <c r="D81">
        <v>1</v>
      </c>
      <c r="E81">
        <v>0</v>
      </c>
      <c r="F81">
        <v>1</v>
      </c>
      <c r="G81" s="1">
        <v>0</v>
      </c>
      <c r="H81" s="7">
        <f>AVERAGE(_2020_Summer_Olympics_medal_table[Total])</f>
        <v>11.612903225806452</v>
      </c>
      <c r="I81" t="str">
        <f>IF(_2020_Summer_Olympics_medal_table[[#This Row],[Total]]&gt;=_2020_Summer_Olympics_medal_table[[#This Row],[AMPC]],"Above","Below")</f>
        <v>Below</v>
      </c>
    </row>
    <row r="82" spans="1:9" x14ac:dyDescent="0.3">
      <c r="A82" t="s">
        <v>144</v>
      </c>
      <c r="B82" t="s">
        <v>149</v>
      </c>
      <c r="C82">
        <v>0</v>
      </c>
      <c r="D82">
        <v>1</v>
      </c>
      <c r="E82">
        <v>0</v>
      </c>
      <c r="F82">
        <v>1</v>
      </c>
      <c r="G82" s="1">
        <v>0</v>
      </c>
      <c r="H82" s="7">
        <f>AVERAGE(_2020_Summer_Olympics_medal_table[Total])</f>
        <v>11.612903225806452</v>
      </c>
      <c r="I82" t="str">
        <f>IF(_2020_Summer_Olympics_medal_table[[#This Row],[Total]]&gt;=_2020_Summer_Olympics_medal_table[[#This Row],[AMPC]],"Above","Below")</f>
        <v>Below</v>
      </c>
    </row>
    <row r="83" spans="1:9" x14ac:dyDescent="0.3">
      <c r="A83" t="s">
        <v>144</v>
      </c>
      <c r="B83" t="s">
        <v>150</v>
      </c>
      <c r="C83">
        <v>0</v>
      </c>
      <c r="D83">
        <v>1</v>
      </c>
      <c r="E83">
        <v>0</v>
      </c>
      <c r="F83">
        <v>1</v>
      </c>
      <c r="G83" s="1">
        <v>0</v>
      </c>
      <c r="H83" s="7">
        <f>AVERAGE(_2020_Summer_Olympics_medal_table[Total])</f>
        <v>11.612903225806452</v>
      </c>
      <c r="I83" t="str">
        <f>IF(_2020_Summer_Olympics_medal_table[[#This Row],[Total]]&gt;=_2020_Summer_Olympics_medal_table[[#This Row],[AMPC]],"Above","Below")</f>
        <v>Below</v>
      </c>
    </row>
    <row r="84" spans="1:9" x14ac:dyDescent="0.3">
      <c r="A84" t="s">
        <v>151</v>
      </c>
      <c r="B84" t="s">
        <v>152</v>
      </c>
      <c r="C84">
        <v>0</v>
      </c>
      <c r="D84">
        <v>0</v>
      </c>
      <c r="E84">
        <v>8</v>
      </c>
      <c r="F84">
        <v>8</v>
      </c>
      <c r="G84" s="1">
        <v>0</v>
      </c>
      <c r="H84" s="7">
        <f>AVERAGE(_2020_Summer_Olympics_medal_table[Total])</f>
        <v>11.612903225806452</v>
      </c>
      <c r="I84" t="str">
        <f>IF(_2020_Summer_Olympics_medal_table[[#This Row],[Total]]&gt;=_2020_Summer_Olympics_medal_table[[#This Row],[AMPC]],"Above","Below")</f>
        <v>Below</v>
      </c>
    </row>
    <row r="85" spans="1:9" x14ac:dyDescent="0.3">
      <c r="A85" t="s">
        <v>153</v>
      </c>
      <c r="B85" t="s">
        <v>154</v>
      </c>
      <c r="C85">
        <v>0</v>
      </c>
      <c r="D85">
        <v>0</v>
      </c>
      <c r="E85">
        <v>4</v>
      </c>
      <c r="F85">
        <v>4</v>
      </c>
      <c r="G85" s="1">
        <v>0</v>
      </c>
      <c r="H85" s="7">
        <f>AVERAGE(_2020_Summer_Olympics_medal_table[Total])</f>
        <v>11.612903225806452</v>
      </c>
      <c r="I85" t="str">
        <f>IF(_2020_Summer_Olympics_medal_table[[#This Row],[Total]]&gt;=_2020_Summer_Olympics_medal_table[[#This Row],[AMPC]],"Above","Below")</f>
        <v>Below</v>
      </c>
    </row>
    <row r="86" spans="1:9" x14ac:dyDescent="0.3">
      <c r="A86" t="s">
        <v>155</v>
      </c>
      <c r="B86" t="s">
        <v>156</v>
      </c>
      <c r="C86">
        <v>0</v>
      </c>
      <c r="D86">
        <v>0</v>
      </c>
      <c r="E86">
        <v>2</v>
      </c>
      <c r="F86">
        <v>2</v>
      </c>
      <c r="G86" s="1">
        <v>0</v>
      </c>
      <c r="H86" s="7">
        <f>AVERAGE(_2020_Summer_Olympics_medal_table[Total])</f>
        <v>11.612903225806452</v>
      </c>
      <c r="I86" t="str">
        <f>IF(_2020_Summer_Olympics_medal_table[[#This Row],[Total]]&gt;=_2020_Summer_Olympics_medal_table[[#This Row],[AMPC]],"Above","Below")</f>
        <v>Below</v>
      </c>
    </row>
    <row r="87" spans="1:9" x14ac:dyDescent="0.3">
      <c r="A87" t="s">
        <v>157</v>
      </c>
      <c r="B87" t="s">
        <v>158</v>
      </c>
      <c r="C87">
        <v>0</v>
      </c>
      <c r="D87">
        <v>0</v>
      </c>
      <c r="E87">
        <v>1</v>
      </c>
      <c r="F87">
        <v>1</v>
      </c>
      <c r="G87" s="1">
        <v>0</v>
      </c>
      <c r="H87" s="7">
        <f>AVERAGE(_2020_Summer_Olympics_medal_table[Total])</f>
        <v>11.612903225806452</v>
      </c>
      <c r="I87" t="str">
        <f>IF(_2020_Summer_Olympics_medal_table[[#This Row],[Total]]&gt;=_2020_Summer_Olympics_medal_table[[#This Row],[AMPC]],"Above","Below")</f>
        <v>Below</v>
      </c>
    </row>
    <row r="88" spans="1:9" x14ac:dyDescent="0.3">
      <c r="A88" t="s">
        <v>157</v>
      </c>
      <c r="B88" t="s">
        <v>159</v>
      </c>
      <c r="C88">
        <v>0</v>
      </c>
      <c r="D88">
        <v>0</v>
      </c>
      <c r="E88">
        <v>1</v>
      </c>
      <c r="F88">
        <v>1</v>
      </c>
      <c r="G88" s="1">
        <v>0</v>
      </c>
      <c r="H88" s="7">
        <f>AVERAGE(_2020_Summer_Olympics_medal_table[Total])</f>
        <v>11.612903225806452</v>
      </c>
      <c r="I88" t="str">
        <f>IF(_2020_Summer_Olympics_medal_table[[#This Row],[Total]]&gt;=_2020_Summer_Olympics_medal_table[[#This Row],[AMPC]],"Above","Below")</f>
        <v>Below</v>
      </c>
    </row>
    <row r="89" spans="1:9" x14ac:dyDescent="0.3">
      <c r="A89" t="s">
        <v>157</v>
      </c>
      <c r="B89" t="s">
        <v>160</v>
      </c>
      <c r="C89">
        <v>0</v>
      </c>
      <c r="D89">
        <v>0</v>
      </c>
      <c r="E89">
        <v>1</v>
      </c>
      <c r="F89">
        <v>1</v>
      </c>
      <c r="G89" s="1">
        <v>0</v>
      </c>
      <c r="H89" s="7">
        <f>AVERAGE(_2020_Summer_Olympics_medal_table[Total])</f>
        <v>11.612903225806452</v>
      </c>
      <c r="I89" t="str">
        <f>IF(_2020_Summer_Olympics_medal_table[[#This Row],[Total]]&gt;=_2020_Summer_Olympics_medal_table[[#This Row],[AMPC]],"Above","Below")</f>
        <v>Below</v>
      </c>
    </row>
    <row r="90" spans="1:9" x14ac:dyDescent="0.3">
      <c r="A90" t="s">
        <v>157</v>
      </c>
      <c r="B90" t="s">
        <v>161</v>
      </c>
      <c r="C90">
        <v>0</v>
      </c>
      <c r="D90">
        <v>0</v>
      </c>
      <c r="E90">
        <v>1</v>
      </c>
      <c r="F90">
        <v>1</v>
      </c>
      <c r="G90" s="1">
        <v>0</v>
      </c>
      <c r="H90" s="7">
        <f>AVERAGE(_2020_Summer_Olympics_medal_table[Total])</f>
        <v>11.612903225806452</v>
      </c>
      <c r="I90" t="str">
        <f>IF(_2020_Summer_Olympics_medal_table[[#This Row],[Total]]&gt;=_2020_Summer_Olympics_medal_table[[#This Row],[AMPC]],"Above","Below")</f>
        <v>Below</v>
      </c>
    </row>
    <row r="91" spans="1:9" x14ac:dyDescent="0.3">
      <c r="A91" t="s">
        <v>157</v>
      </c>
      <c r="B91" t="s">
        <v>162</v>
      </c>
      <c r="C91">
        <v>0</v>
      </c>
      <c r="D91">
        <v>0</v>
      </c>
      <c r="E91">
        <v>1</v>
      </c>
      <c r="F91">
        <v>1</v>
      </c>
      <c r="G91" s="1">
        <v>0</v>
      </c>
      <c r="H91" s="7">
        <f>AVERAGE(_2020_Summer_Olympics_medal_table[Total])</f>
        <v>11.612903225806452</v>
      </c>
      <c r="I91" t="str">
        <f>IF(_2020_Summer_Olympics_medal_table[[#This Row],[Total]]&gt;=_2020_Summer_Olympics_medal_table[[#This Row],[AMPC]],"Above","Below")</f>
        <v>Below</v>
      </c>
    </row>
    <row r="92" spans="1:9" x14ac:dyDescent="0.3">
      <c r="A92" t="s">
        <v>157</v>
      </c>
      <c r="B92" t="s">
        <v>163</v>
      </c>
      <c r="C92">
        <v>0</v>
      </c>
      <c r="D92">
        <v>0</v>
      </c>
      <c r="E92">
        <v>1</v>
      </c>
      <c r="F92">
        <v>1</v>
      </c>
      <c r="G92" s="1">
        <v>0</v>
      </c>
      <c r="H92" s="7">
        <f>AVERAGE(_2020_Summer_Olympics_medal_table[Total])</f>
        <v>11.612903225806452</v>
      </c>
      <c r="I92" t="str">
        <f>IF(_2020_Summer_Olympics_medal_table[[#This Row],[Total]]&gt;=_2020_Summer_Olympics_medal_table[[#This Row],[AMPC]],"Above","Below")</f>
        <v>Below</v>
      </c>
    </row>
    <row r="93" spans="1:9" x14ac:dyDescent="0.3">
      <c r="A93" t="s">
        <v>157</v>
      </c>
      <c r="B93" t="s">
        <v>164</v>
      </c>
      <c r="C93">
        <v>0</v>
      </c>
      <c r="D93">
        <v>0</v>
      </c>
      <c r="E93">
        <v>1</v>
      </c>
      <c r="F93">
        <v>1</v>
      </c>
      <c r="G93" s="1">
        <v>0</v>
      </c>
      <c r="H93" s="7">
        <f>AVERAGE(_2020_Summer_Olympics_medal_table[Total])</f>
        <v>11.612903225806452</v>
      </c>
      <c r="I93" t="str">
        <f>IF(_2020_Summer_Olympics_medal_table[[#This Row],[Total]]&gt;=_2020_Summer_Olympics_medal_table[[#This Row],[AMPC]],"Above","Below")</f>
        <v>Below</v>
      </c>
    </row>
    <row r="94" spans="1:9" x14ac:dyDescent="0.3">
      <c r="A94" t="s">
        <v>157</v>
      </c>
      <c r="B94" t="s">
        <v>165</v>
      </c>
      <c r="C94">
        <v>0</v>
      </c>
      <c r="D94">
        <v>0</v>
      </c>
      <c r="E94">
        <v>1</v>
      </c>
      <c r="F94">
        <v>1</v>
      </c>
      <c r="G94" s="1">
        <v>0</v>
      </c>
      <c r="H94" s="7">
        <f>AVERAGE(_2020_Summer_Olympics_medal_table[Total])</f>
        <v>11.612903225806452</v>
      </c>
      <c r="I94" t="str">
        <f>IF(_2020_Summer_Olympics_medal_table[[#This Row],[Total]]&gt;=_2020_Summer_Olympics_medal_table[[#This Row],[AMPC]],"Above","Below")</f>
        <v>Below</v>
      </c>
    </row>
  </sheetData>
  <pageMargins left="0.7" right="0.7" top="0.75" bottom="0.75" header="0.3" footer="0.3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G A A B Q S w M E F A A C A A g A 5 G O y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D k Y 7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G O y W n I K M 7 7 n A w A A X 0 U A A B M A H A B G b 3 J t d W x h c y 9 T Z W N 0 a W 9 u M S 5 t I K I Y A C i g F A A A A A A A A A A A A A A A A A A A A A A A A A A A A O 1 c W 0 / b M B R + R + I / W O Y l Z a F d L 1 Q b D C S u K 9 I 0 U F t t D 1 W F T O r R D M f u H I f S I f 7 7 7 C Q d L a k G U U Z j 0 y C V N i f J O d / 5 j i / f y U N 8 7 A i X U d C J v q u 7 6 2 v r a / 4 Q c T w A G 7 D 2 v v Y e d A L P w x y c k 4 k 3 c h 0 f e H i A C B D o i m A I 9 g D B Y n 0 N y L 8 O C 7 i D p e U 7 v i o f c j b 2 M T 9 i V G A q f A s O h R j 5 O 5 U K p u W x e + O O 8 M B F Z c a v K + q o o g J d R o E u p 4 E u w 0 C X U a C S H Q X Z g C d 3 g i N H S H x d d Q a c c u a B l v C I A q O + y 6 H d i u D Y 4 P 4 e H j E S e L Q K b Q C 7 B 4 d f T k I E o d + y z 3 j 8 Q 7 j O z W R r i N E A 8 y 0 v I M I t j w h y q U w k M v r l n 7 8 C z C d b 4 Q 3 q R s n K P t i U n 2 5 b / W v t U C a s n s O I P 0 K 0 X 4 o O F R H x o R h u O U O X D K x q d E C Q L 2 J L s 2 S D 1 8 R 2 r D O 2 K Y 4 9 C G s Q 9 h N Q N c H W 0 B h b X W N s T Y 2 x f d A M W 2 u K Y 2 4 u v G y e b p f g g 1 z v 4 u W u p v d y B 9 6 l 8 V B b k K z O C 6 b 2 2 W V a c n X P L s v I X C b z 6 T c U 3 Z n P t i W Z l F 3 6 T c 2 k 7 N J v i 7 p n 9 / 8 2 1 v p b 3 1 j T e a g n P D T e + N a s P L w c Q w 7 8 5 L y 5 6 8 5 P N n m Q L r s k P 8 u s f h 4 C Q / f q 5 y 1 R T O I n D 5 F j E j 9 5 y C T d + c k m t L L y 0 5 i T a o 1 C q j 0 3 G N J 5 a C Q 8 1 A u x 9 w K G X + 4 h B 4 a N l 4 u 6 M 5 y 3 4 M z K 8 D J H o J m S V f c R a L 7 o N Y l h M 2 W z S Q y b K b x 1 Z z h v 6 Z 5 V z d b n x P 9 2 I f 5 f X / y n 8 7 C d 8 F A r 2 o d X X z T S e c i h R k U D o n 2 N z G 9 h s t Z o m b N g V Z s g 3 W d B 0 U a Z V a N V b c R M q t G q t n K 6 1 8 j 8 Z j B r d 1 O b a y e b R T t p Q j u Z z k M z 4 a F a N K Q G L H 3 p P O R Q 5 a K l X Y E q F 0 1 x 2 h o l q 7 z M m V i 0 1 W 9 1 J h a N + a p V u W j t V 6 H K x c O B t 1 r l 4 v F C 2 l 5 1 k X a C D w 8 2 6 L X Z u I M J d g T j e 6 / 2 i A L 2 H 9 / B c M G Z x 9 Q r G F r R f e r V C 9 0 w S H w m t l v / e l 2 D B B 5 f f U B I x 0 E E c X 9 P 8 A D P B D o a I n q t 7 p 2 M 8 G O Q L k f U / 8 G 4 F z 2 Z U S d V q A Q q + / 4 e t h G 9 k a G E v A Y I f C f C J z p f z 4 8 S t s + M D K T x j I p m o 6 x c h t a O S 2 4 x T 9 o P O a O / c d L e Z Q K R e f P D Y z p t L A l 3 J M J v i A Q z C c X 2 0 G o 9 y d q G m / I D 7 f g a P r 2 4 K 4 H b U S o z E U 5 d Q u S d x 2 x M H 9 0 r o 7 J Y C Q R 2 T N C M h z P q Y 6 5 Y P H Z v X d 9 l M 3 4 O B o O I c W s + k A 3 g 3 4 t t g J E z B D 1 F Z x 9 U Q C 9 k p B + z T Q P v C v P F 9 a 0 + W + A k N F X h m d A X m D u Y C n S N E 9 R L v H I 0 y 3 v l Z J k Z r 9 G 8 U T b r K Z o 4 E 6 u n G O q D T / s g q q 4 P r I 9 1 I M N w F / s l W C q t r 7 l 0 c Z j d P 1 B L A Q I t A B Q A A g A I A O R j s l o i 5 D n 8 o w A A A P Y A A A A S A A A A A A A A A A A A A A A A A A A A A A B D b 2 5 m a W c v U G F j a 2 F n Z S 5 4 b W x Q S w E C L Q A U A A I A C A D k Y 7 J a D 8 r p q 6 Q A A A D p A A A A E w A A A A A A A A A A A A A A A A D v A A A A W 0 N v b n R l b n R f V H l w Z X N d L n h t b F B L A Q I t A B Q A A g A I A O R j s l p y C j O + 5 w M A A F 9 F A A A T A A A A A A A A A A A A A A A A A O A B A A B G b 3 J t d W x h c y 9 T Z W N 0 a W 9 u M S 5 t U E s F B g A A A A A D A A M A w g A A A B Q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E S A A A A A A A A L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A l M j B T d W 1 t Z X I l M j B P b H l t c G l j c y U y M G 1 l Z G F s J T I w d G F i b G U 8 L 0 l 0 Z W 1 Q Y X R o P j w v S X R l b U x v Y 2 F 0 a W 9 u P j x T d G F i b G V F b n R y a W V z P j x F b n R y e S B U e X B l P S J R d W V y e U l E I i B W Y W x 1 Z T 0 i c 2 R i M W M z N T I 1 L W J l N T Y t N G Y w Y y 0 5 Z T M x L T c 1 Z W U 5 N 2 U 3 Z m U y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M D I w X 1 N 1 b W 1 l c l 9 P b H l t c G l j c 1 9 t Z W R h b F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F Q w N z o w M T o w O S 4 2 N j A 5 M j k 3 W i I g L z 4 8 R W 5 0 c n k g V H l w Z T 0 i R m l s b E N v b H V t b l R 5 c G V z I i B W Y W x 1 Z T 0 i c 0 J n W U R B d 0 1 E Q k E 9 P S I g L z 4 8 R W 5 0 c n k g V H l w Z T 0 i R m l s b E N v b H V t b k 5 h b W V z I i B W Y W x 1 Z T 0 i c 1 s m c X V v d D t S Y W 5 r J n F 1 b 3 Q 7 L C Z x d W 9 0 O 0 5 P Q y Z x d W 9 0 O y w m c X V v d D t H b 2 x k J n F 1 b 3 Q 7 L C Z x d W 9 0 O 1 N p b H Z l c i Z x d W 9 0 O y w m c X V v d D t C c m 9 u e m U m c X V v d D s s J n F 1 b 3 Q 7 V G 9 0 Y W w m c X V v d D s s J n F 1 b 3 Q 7 R G l 2 a X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I F N 1 b W 1 l c i B P b H l t c G l j c y B t Z W R h b C B 0 Y W J s Z S 9 B d X R v U m V t b 3 Z l Z E N v b H V t b n M x L n t S Y W 5 r L D B 9 J n F 1 b 3 Q 7 L C Z x d W 9 0 O 1 N l Y 3 R p b 2 4 x L z I w M j A g U 3 V t b W V y I E 9 s e W 1 w a W N z I G 1 l Z G F s I H R h Y m x l L 0 F 1 d G 9 S Z W 1 v d m V k Q 2 9 s d W 1 u c z E u e 0 5 P Q y w x f S Z x d W 9 0 O y w m c X V v d D t T Z W N 0 a W 9 u M S 8 y M D I w I F N 1 b W 1 l c i B P b H l t c G l j c y B t Z W R h b C B 0 Y W J s Z S 9 B d X R v U m V t b 3 Z l Z E N v b H V t b n M x L n t H b 2 x k L D J 9 J n F 1 b 3 Q 7 L C Z x d W 9 0 O 1 N l Y 3 R p b 2 4 x L z I w M j A g U 3 V t b W V y I E 9 s e W 1 w a W N z I G 1 l Z G F s I H R h Y m x l L 0 F 1 d G 9 S Z W 1 v d m V k Q 2 9 s d W 1 u c z E u e 1 N p b H Z l c i w z f S Z x d W 9 0 O y w m c X V v d D t T Z W N 0 a W 9 u M S 8 y M D I w I F N 1 b W 1 l c i B P b H l t c G l j c y B t Z W R h b C B 0 Y W J s Z S 9 B d X R v U m V t b 3 Z l Z E N v b H V t b n M x L n t C c m 9 u e m U s N H 0 m c X V v d D s s J n F 1 b 3 Q 7 U 2 V j d G l v b j E v M j A y M C B T d W 1 t Z X I g T 2 x 5 b X B p Y 3 M g b W V k Y W w g d G F i b G U v Q X V 0 b 1 J l b W 9 2 Z W R D b 2 x 1 b W 5 z M S 5 7 V G 9 0 Y W w s N X 0 m c X V v d D s s J n F 1 b 3 Q 7 U 2 V j d G l v b j E v M j A y M C B T d W 1 t Z X I g T 2 x 5 b X B p Y 3 M g b W V k Y W w g d G F i b G U v Q X V 0 b 1 J l b W 9 2 Z W R D b 2 x 1 b W 5 z M S 5 7 R G l 2 a X N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M C B T d W 1 t Z X I g T 2 x 5 b X B p Y 3 M g b W V k Y W w g d G F i b G U v Q X V 0 b 1 J l b W 9 2 Z W R D b 2 x 1 b W 5 z M S 5 7 U m F u a y w w f S Z x d W 9 0 O y w m c X V v d D t T Z W N 0 a W 9 u M S 8 y M D I w I F N 1 b W 1 l c i B P b H l t c G l j c y B t Z W R h b C B 0 Y W J s Z S 9 B d X R v U m V t b 3 Z l Z E N v b H V t b n M x L n t O T 0 M s M X 0 m c X V v d D s s J n F 1 b 3 Q 7 U 2 V j d G l v b j E v M j A y M C B T d W 1 t Z X I g T 2 x 5 b X B p Y 3 M g b W V k Y W w g d G F i b G U v Q X V 0 b 1 J l b W 9 2 Z W R D b 2 x 1 b W 5 z M S 5 7 R 2 9 s Z C w y f S Z x d W 9 0 O y w m c X V v d D t T Z W N 0 a W 9 u M S 8 y M D I w I F N 1 b W 1 l c i B P b H l t c G l j c y B t Z W R h b C B 0 Y W J s Z S 9 B d X R v U m V t b 3 Z l Z E N v b H V t b n M x L n t T a W x 2 Z X I s M 3 0 m c X V v d D s s J n F 1 b 3 Q 7 U 2 V j d G l v b j E v M j A y M C B T d W 1 t Z X I g T 2 x 5 b X B p Y 3 M g b W V k Y W w g d G F i b G U v Q X V 0 b 1 J l b W 9 2 Z W R D b 2 x 1 b W 5 z M S 5 7 Q n J v b n p l L D R 9 J n F 1 b 3 Q 7 L C Z x d W 9 0 O 1 N l Y 3 R p b 2 4 x L z I w M j A g U 3 V t b W V y I E 9 s e W 1 w a W N z I G 1 l Z G F s I H R h Y m x l L 0 F 1 d G 9 S Z W 1 v d m V k Q 2 9 s d W 1 u c z E u e 1 R v d G F s L D V 9 J n F 1 b 3 Q 7 L C Z x d W 9 0 O 1 N l Y 3 R p b 2 4 x L z I w M j A g U 3 V t b W V y I E 9 s e W 1 w a W N z I G 1 l Z G F s I H R h Y m x l L 0 F 1 d G 9 S Z W 1 v d m V k Q 2 9 s d W 1 u c z E u e 0 R p d m l z a W 9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J T I w U 3 V t b W V y J T I w T 2 x 5 b X B p Y 3 M l M j B t Z W R h b C U y M H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T d W 1 t Z X I l M j B P b H l t c G l j c y U y M G 1 l Z G F s J T I w d G F i b G U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T d W 1 t Z X I l M j B P b H l t c G l j c y U y M G 1 l Z G F s J T I w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F N 1 b W 1 l c i U y M E 9 s e W 1 w a W N z J T I w b W V k Y W w l M j B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T d W 1 t Z X I l M j B P b H l t c G l j c y U y M G 1 l Z G F s J T I w d G F i b G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T d W 1 t Z X I l M j B P b H l t c G l j c y U y M G 1 l Z G F s J T I w d G F i b G U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T d W 1 t Z X I l M j B P b H l t c G l j c y U y M G 1 l Z G F s J T I w d G F i b G U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T d W 1 t Z X I l M j B P b H l t c G l j c y U y M G 1 l Z G F s J T I w d G F i b G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F N 1 b W 1 l c i U y M E 9 s e W 1 w a W N z J T I w b W V k Y W w l M j B 0 Y W J s Z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t M e j e Q x B E C h 8 J B O 4 A x 1 o g A A A A A C A A A A A A A Q Z g A A A A E A A C A A A A D T y a P 0 N z + M y 1 V F b K J q T A 0 t i j X f X i e + 3 N t Z B V s e B S q J e Q A A A A A O g A A A A A I A A C A A A A B r 3 Q q 7 S l K U l y m K q f C 5 Z 7 B n x Y w u 2 y y p s Z 7 3 j e 0 P w v n f / F A A A A A m I c f Y h T o Z q V Z 1 M t c w F p 3 u 0 c K w x H 0 9 p F 2 h q h n O Z i T u l t f S k d l X 8 u j u Y F o 9 7 A i u B W i u d 8 E 3 j x X O D G 8 F 9 W 8 + 7 m w Q e 9 D u I C K z 6 J g 5 A P j e B K B B 0 U A A A A D g W T b E c 5 D H P U p g S X t Y n W J D e h Y R G O 6 D + S u 6 f y A B Z R 1 q B Y 5 W c Q E o c 1 1 p 8 5 i h 1 4 R 8 H X Q W Y A 1 5 s I 4 p 9 6 e a D O Y + F x L 7 < / D a t a M a s h u p > 
</file>

<file path=customXml/itemProps1.xml><?xml version="1.0" encoding="utf-8"?>
<ds:datastoreItem xmlns:ds="http://schemas.openxmlformats.org/officeDocument/2006/customXml" ds:itemID="{C5E3DCFA-8A81-481A-A995-03A2E43E0F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 Summer Olympics medal tabl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PABITRA SAHOO</dc:creator>
  <cp:lastModifiedBy>PABITRA SAHOO</cp:lastModifiedBy>
  <dcterms:created xsi:type="dcterms:W3CDTF">2025-05-18T06:13:24Z</dcterms:created>
  <dcterms:modified xsi:type="dcterms:W3CDTF">2025-05-18T12:14:39Z</dcterms:modified>
</cp:coreProperties>
</file>